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Cтолы и тумбы" sheetId="1" r:id="rId1"/>
    <sheet name="Аксессуары" sheetId="2" r:id="rId2"/>
    <sheet name="Шкафы и двери " sheetId="3" r:id="rId3"/>
    <sheet name="Комплектации шкафов" sheetId="4" r:id="rId4"/>
    <sheet name="Комплектации шкафов с ящиками" sheetId="5" r:id="rId5"/>
    <sheet name="Компоновки ассортимента" sheetId="6" r:id="rId6"/>
    <sheet name="Таблица" sheetId="7" state="hidden" r:id="rId7"/>
  </sheets>
  <definedNames>
    <definedName name="_xlnm.Print_Area" localSheetId="1">'Аксессуары'!$A$1:$H$34</definedName>
    <definedName name="_xlnm.Print_Area" localSheetId="5">'Компоновки ассортимента'!$A$1:$N$62</definedName>
    <definedName name="_xlnm._FilterDatabase" localSheetId="6" hidden="1">'Таблица'!$A$3:$H$108</definedName>
    <definedName name="_xlnm.Print_Area" localSheetId="2">'Шкафы и двери '!$A$1:$H$27</definedName>
    <definedName name="_xlnm.Print_Area" localSheetId="0">'Cтолы и тумбы'!$A$1:$H$33</definedName>
    <definedName name="Excel_BuiltIn__FilterDatabase" localSheetId="2">'Шкафы и двери '!$A$2:$H$18</definedName>
  </definedNames>
  <calcPr fullCalcOnLoad="1" fullPrecision="0"/>
</workbook>
</file>

<file path=xl/sharedStrings.xml><?xml version="1.0" encoding="utf-8"?>
<sst xmlns="http://schemas.openxmlformats.org/spreadsheetml/2006/main" count="849" uniqueCount="386">
  <si>
    <t>www.GeNaKom.ru
Почта: info@genakom.ru
тел/факс: +7 (499) 702-32-42, 8-929-938-12-77
Адрес: г. Москва ул. Угрешская д. 2 стр. 19
Адрес склада: г. Москва ул. Новохохловская, 13, строение 3</t>
  </si>
  <si>
    <r>
      <rPr>
        <b/>
        <i/>
        <sz val="10"/>
        <rFont val="Arial CYR"/>
        <family val="0"/>
      </rPr>
      <t xml:space="preserve">Комбинированные цвета: Клен/Металлик, Венге Магия/Металлик  </t>
    </r>
    <r>
      <rPr>
        <b/>
        <i/>
        <sz val="14"/>
        <color indexed="53"/>
        <rFont val="Arial Cyr"/>
        <family val="0"/>
      </rPr>
      <t xml:space="preserve">           Мебель для персонала "IMAGO" </t>
    </r>
    <r>
      <rPr>
        <b/>
        <i/>
        <sz val="14"/>
        <rFont val="Arial Cyr"/>
        <family val="0"/>
      </rPr>
      <t xml:space="preserve">           </t>
    </r>
    <r>
      <rPr>
        <b/>
        <i/>
        <sz val="10"/>
        <rFont val="Arial CYR"/>
        <family val="0"/>
      </rPr>
      <t>Цены в рублях на 01.01.2019</t>
    </r>
  </si>
  <si>
    <t>Изображение</t>
  </si>
  <si>
    <t>Артикул</t>
  </si>
  <si>
    <t>Габаритные размеры (мм)</t>
  </si>
  <si>
    <t>Описание</t>
  </si>
  <si>
    <t xml:space="preserve">Вес (кг)              </t>
  </si>
  <si>
    <t>Объем (м.куб.)</t>
  </si>
  <si>
    <t>Цена (груша, орех, ясень, крем*, белый)</t>
  </si>
  <si>
    <t>Цена
(клен/металлик, венге магия/металлик, венге магия)</t>
  </si>
  <si>
    <t>Столы письменные</t>
  </si>
  <si>
    <t>СП-1</t>
  </si>
  <si>
    <t>900х720х755</t>
  </si>
  <si>
    <t xml:space="preserve">Столешница выполнена из ЛДСП  22 мм., с кромкой ПВХ 2 мм. Опоры из ЛДСП 18 мм. с кромкой ПВХ 2 мм., и комплектуются регулируемыми опорами. </t>
  </si>
  <si>
    <t>СП-2</t>
  </si>
  <si>
    <t>1200х720х755</t>
  </si>
  <si>
    <t>СП-3</t>
  </si>
  <si>
    <t>1400х720х755</t>
  </si>
  <si>
    <t>СП-4</t>
  </si>
  <si>
    <t>1600х720х755</t>
  </si>
  <si>
    <t>СП-1.1</t>
  </si>
  <si>
    <t>900х600х755</t>
  </si>
  <si>
    <t>СП-2.1</t>
  </si>
  <si>
    <t>1200х600х755</t>
  </si>
  <si>
    <t>СП-3.1</t>
  </si>
  <si>
    <t>1400х600х755</t>
  </si>
  <si>
    <t>правый</t>
  </si>
  <si>
    <t>СА-2 (Л/Пр)</t>
  </si>
  <si>
    <t>1400х900х755</t>
  </si>
  <si>
    <t>СА-1 (Л/Пр)</t>
  </si>
  <si>
    <t>1600х900х755</t>
  </si>
  <si>
    <t>СА-3 (Л/Пр)</t>
  </si>
  <si>
    <t>1400х1200х755</t>
  </si>
  <si>
    <t>СА-4 (Л/Пр)</t>
  </si>
  <si>
    <t>1600х1200х755</t>
  </si>
  <si>
    <t>Стол приставной</t>
  </si>
  <si>
    <t>ПС-1</t>
  </si>
  <si>
    <t>900х500х650</t>
  </si>
  <si>
    <t>Стол компьютерный</t>
  </si>
  <si>
    <t>СК-1</t>
  </si>
  <si>
    <t>Столешница выполнена из ЛДСП  22 мм., с кромкой ПВХ 2 мм. Опоры из ЛДСП 18 мм. с кромкой ПВХ 2 мм., и комплектуется выдвижной полкой и регулируемыми опорами.</t>
  </si>
  <si>
    <t>Стол круглый</t>
  </si>
  <si>
    <t>ПРГ-1</t>
  </si>
  <si>
    <t>D -1100х755</t>
  </si>
  <si>
    <t>Стол переговорный</t>
  </si>
  <si>
    <t>ПРГ-2</t>
  </si>
  <si>
    <t>1800х900х755</t>
  </si>
  <si>
    <t>Тумбы подкатные</t>
  </si>
  <si>
    <t>ТМ-3</t>
  </si>
  <si>
    <t>412х450х556</t>
  </si>
  <si>
    <t>Верхний и нижний щит ЛДСП 22 мм., кромка ПВХ 2 мм. Фасад из ЛДСП 18 мм., кромка ПВХ 0,4 мм. Задняя стенка ХДФ. Ручка скоба, металлическая, цвет серебро. Замок на один ящик.</t>
  </si>
  <si>
    <t>ТМ-4</t>
  </si>
  <si>
    <t>412х450х708</t>
  </si>
  <si>
    <t>Верхний и нижний щит ЛДСП 22 мм., кромка ПВХ 2 мм. Фасад из ЛДСП 18 мм., кромка ПВХ 0,4 мм. Задняя стенка ХДФ.  Ручка скоба, металлическая, цвет серебро. Замок на один ящик.</t>
  </si>
  <si>
    <t>Тумбы приставные</t>
  </si>
  <si>
    <t>ТП-4*</t>
  </si>
  <si>
    <t>412х450х755</t>
  </si>
  <si>
    <t>Верхний и нижний щит ЛДСП 22 мм., кромка ПВХ 2 мм. Фасад из ЛДСП 18 мм., кромка ПВХ 0,4 мм. Ручка скоба, металлическая, цвет серебро.</t>
  </si>
  <si>
    <t>ТП-4.1*</t>
  </si>
  <si>
    <t>412х600х755</t>
  </si>
  <si>
    <t>ТП-4.2*</t>
  </si>
  <si>
    <t>412х720х755</t>
  </si>
  <si>
    <t>Тумба для оргтехники</t>
  </si>
  <si>
    <t>ТМ-1*</t>
  </si>
  <si>
    <t>770х600х680</t>
  </si>
  <si>
    <t xml:space="preserve"> </t>
  </si>
  <si>
    <t>Приставки</t>
  </si>
  <si>
    <t>ПР-2*</t>
  </si>
  <si>
    <t>720х400х22</t>
  </si>
  <si>
    <t>Из ЛДСП толщиной 22 мм., кромка по периметру ПВХ 2 мм. Необходимо комплектовать опорой ВТ-710.1</t>
  </si>
  <si>
    <t>ПР-2.1*</t>
  </si>
  <si>
    <t>600х400х22</t>
  </si>
  <si>
    <t>ПР-6*</t>
  </si>
  <si>
    <t>1200х600х22</t>
  </si>
  <si>
    <t>ПР-7*</t>
  </si>
  <si>
    <t>1440х720х22</t>
  </si>
  <si>
    <t>ПР-9*</t>
  </si>
  <si>
    <t>1460х730х22</t>
  </si>
  <si>
    <t>ПР-10*</t>
  </si>
  <si>
    <t>900х450х22</t>
  </si>
  <si>
    <t>ПР-3*</t>
  </si>
  <si>
    <t>720х720х22</t>
  </si>
  <si>
    <t>ПР-4*</t>
  </si>
  <si>
    <t>600х600х22</t>
  </si>
  <si>
    <t>ПР-11</t>
  </si>
  <si>
    <t>1200х720х22</t>
  </si>
  <si>
    <t xml:space="preserve">Опора </t>
  </si>
  <si>
    <t>ВТ-710.1</t>
  </si>
  <si>
    <t>63x63x715</t>
  </si>
  <si>
    <t>Металическая опора для приставок, цвет AL матовый, белый полуматовый.</t>
  </si>
  <si>
    <t>Надставки на стол</t>
  </si>
  <si>
    <t>НС-1</t>
  </si>
  <si>
    <t>900х300х400</t>
  </si>
  <si>
    <t>Из ЛДСП 22,18 мм, кромкой ПВХ 2мм. В сочетании Клен/метталик, венге/метталик топ и задняя стенка в изготавливаются в одном цвете,остальное в цвете метталик. В сочетании Клен/метталик кромка мультиплекс.</t>
  </si>
  <si>
    <t>НС-2</t>
  </si>
  <si>
    <t>1200х300х400</t>
  </si>
  <si>
    <t>НС-3</t>
  </si>
  <si>
    <t>1400х300х400</t>
  </si>
  <si>
    <t>НС-4</t>
  </si>
  <si>
    <t>1600х300х400</t>
  </si>
  <si>
    <t>Экраны</t>
  </si>
  <si>
    <t>ЭКР-1*</t>
  </si>
  <si>
    <t>600х18х450</t>
  </si>
  <si>
    <t>Экраны из ЛДСП толщиной 18 мм., с кромкой ABS толщиной 2 мм., комплектуется уголками для крепления к столешнице при помощи уголков металлических.</t>
  </si>
  <si>
    <t>ЭКР-2*</t>
  </si>
  <si>
    <t>1200х18х450</t>
  </si>
  <si>
    <t>ЭКР-3*</t>
  </si>
  <si>
    <t>1400х18х450</t>
  </si>
  <si>
    <t>ЭКР-4*</t>
  </si>
  <si>
    <t>1600х18х450</t>
  </si>
  <si>
    <t>Полка навесная</t>
  </si>
  <si>
    <t>ПНС-1</t>
  </si>
  <si>
    <t>770х280х683</t>
  </si>
  <si>
    <t>Из ЛДСП 18 мм, кромкой ПВХ 2мм. В сочетании Клен/метталик, венге/метталик изготавливаетсяполностью в одном цвете клен или венге. В сочетании Клен/метталик кромка мультиплекс.</t>
  </si>
  <si>
    <t>Подставка под монитор</t>
  </si>
  <si>
    <t>ПМ-1</t>
  </si>
  <si>
    <t>550х550х100</t>
  </si>
  <si>
    <t>Из ЛДСП 22,18 мм, кромкой ПВХ 2мм.</t>
  </si>
  <si>
    <t>Подставка под системный блок</t>
  </si>
  <si>
    <t>СБ-1*</t>
  </si>
  <si>
    <t>308х500х173</t>
  </si>
  <si>
    <t>Из ЛДСП 22 мм, кромкой ПВХ 2мм. Комплектуется колесной опорой</t>
  </si>
  <si>
    <t>Полка под клавиатуру</t>
  </si>
  <si>
    <t>Y-401</t>
  </si>
  <si>
    <t>536х352х78</t>
  </si>
  <si>
    <t>Полка под клавиатуру сделана из пластика в цвете серый и черный.</t>
  </si>
  <si>
    <t>Гардеробы</t>
  </si>
  <si>
    <t>ГБ-1 Пр*</t>
  </si>
  <si>
    <t>550х365х1975</t>
  </si>
  <si>
    <t>Верхний и нижний щит ЛДСП 22 мм., кромка ПВХ 2 мм. Фасад из ЛДСП 18 мм., кромка ПВХ 0,4 мм. Ручка скоба, металлическая, цвет серебро. Штанга - выдвижная.</t>
  </si>
  <si>
    <t>ГБ-2*</t>
  </si>
  <si>
    <t>770х580х1975</t>
  </si>
  <si>
    <t>Верхний и нижний щит ЛДСП 22 мм., кромка ПВХ 2 мм. Фасад из ЛДСП 18 мм., кромка ПВХ 0,4 мм. Ручка скоба, металлическая, цвет серебро.Штанга по ширине шкафа.</t>
  </si>
  <si>
    <t>Стеллажи угловые</t>
  </si>
  <si>
    <t>УС-3</t>
  </si>
  <si>
    <t>365х365х823</t>
  </si>
  <si>
    <t>Верхний, нижний щит из ЛДСП толщиной 22 мм., кромка ПВХ 2 мм. Бока из ЛДСП т. 18 мм., кромка ПВХ 2 мм. Полки из ЛДСП 18 мм., кромка ПВХ 2 мм.</t>
  </si>
  <si>
    <t>УС-2</t>
  </si>
  <si>
    <t>365х365х1200</t>
  </si>
  <si>
    <t>УС-1</t>
  </si>
  <si>
    <t>365х365х1975</t>
  </si>
  <si>
    <t>Стеллажи</t>
  </si>
  <si>
    <t>СТ-3</t>
  </si>
  <si>
    <t>770х365х823</t>
  </si>
  <si>
    <t>Верхний, нижний щит из ЛДСП толщиной 22 мм., кромка ПВХ 2 мм. Бока из ЛДСП т. 18 мм., кромка ПВХ 2 мм. Полки из ЛДСП 18 мм., кромка ПВХ 0,4 мм.</t>
  </si>
  <si>
    <t>СТ-2</t>
  </si>
  <si>
    <t>770х365х1200</t>
  </si>
  <si>
    <t>СТ-1</t>
  </si>
  <si>
    <t>770х365х1975</t>
  </si>
  <si>
    <t>СУ-3</t>
  </si>
  <si>
    <t>406х365х823</t>
  </si>
  <si>
    <t>СУ-2</t>
  </si>
  <si>
    <t>406х365х1200</t>
  </si>
  <si>
    <t>СУ-1</t>
  </si>
  <si>
    <t>406х365х1975</t>
  </si>
  <si>
    <t>Двери для стеллажей</t>
  </si>
  <si>
    <t>Д-3 (Пр/Л)*</t>
  </si>
  <si>
    <t>362х18х767</t>
  </si>
  <si>
    <t>Из ЛДСП толщиной 18мм., кромка ПВХ толщиной 0,8 мм. Ручка скоба, металлическая, цвет серебро.</t>
  </si>
  <si>
    <t>Д-2 (Пр/Л)*</t>
  </si>
  <si>
    <t>362х18х1151</t>
  </si>
  <si>
    <t>Д-1 (Пр/Л)*</t>
  </si>
  <si>
    <t>362х18х1919</t>
  </si>
  <si>
    <t>Дверь стеклянная</t>
  </si>
  <si>
    <t>С-3</t>
  </si>
  <si>
    <t>362х4х766</t>
  </si>
  <si>
    <t>Стекло тонированое бронза, толщиной 4 мм.</t>
  </si>
  <si>
    <t>С-2</t>
  </si>
  <si>
    <t>362х4х1150</t>
  </si>
  <si>
    <t>KF Imago</t>
  </si>
  <si>
    <t>200х265х10</t>
  </si>
  <si>
    <t>Комплект фурнитуры для стеклянной двери, цвет хром.</t>
  </si>
  <si>
    <t>Ящики для стеклянных дверей</t>
  </si>
  <si>
    <t>2_В512</t>
  </si>
  <si>
    <t>945х445х35</t>
  </si>
  <si>
    <t>Ящик - тара из ЛДСП, для перевозки стеклянных дверей</t>
  </si>
  <si>
    <t>2С-2</t>
  </si>
  <si>
    <t>1220х416х40</t>
  </si>
  <si>
    <t>Комплектация шкафов серии  IMAGO</t>
  </si>
  <si>
    <t>Двери:</t>
  </si>
  <si>
    <t>Д-3</t>
  </si>
  <si>
    <t>дверь низкая</t>
  </si>
  <si>
    <t xml:space="preserve">С-3 </t>
  </si>
  <si>
    <t>стекло низкое</t>
  </si>
  <si>
    <t>Д-2</t>
  </si>
  <si>
    <t>дверь средняя</t>
  </si>
  <si>
    <t>стекло среднее</t>
  </si>
  <si>
    <t>Д-1</t>
  </si>
  <si>
    <t>дверь высокая</t>
  </si>
  <si>
    <t>Шкафы широкие</t>
  </si>
  <si>
    <t>Название</t>
  </si>
  <si>
    <t>Состоит</t>
  </si>
  <si>
    <t>Цена (груша, ясень, крем,  белый)</t>
  </si>
  <si>
    <t>Цена (венге магия /мет., клен/мет., венге магия)</t>
  </si>
  <si>
    <t>Стеллаж</t>
  </si>
  <si>
    <t>Дверь</t>
  </si>
  <si>
    <t>кол.</t>
  </si>
  <si>
    <t>Стекло+фурнитура</t>
  </si>
  <si>
    <t>Шкаф</t>
  </si>
  <si>
    <t>СТ-1.1</t>
  </si>
  <si>
    <t>Д-3 Пр</t>
  </si>
  <si>
    <t>1</t>
  </si>
  <si>
    <t>Д-3 Л</t>
  </si>
  <si>
    <t>СТ-1.2</t>
  </si>
  <si>
    <t>С-2+KF Imago</t>
  </si>
  <si>
    <t>СТ-1.3</t>
  </si>
  <si>
    <t>Д-2 Пр</t>
  </si>
  <si>
    <t>Д-2 Л</t>
  </si>
  <si>
    <t>СТ-1.4</t>
  </si>
  <si>
    <t>С-3+KF Imago</t>
  </si>
  <si>
    <t>2</t>
  </si>
  <si>
    <t>СТ-1.5</t>
  </si>
  <si>
    <t>СТ-1.6</t>
  </si>
  <si>
    <t>СТ-1.7</t>
  </si>
  <si>
    <t>СТ-1.8</t>
  </si>
  <si>
    <t>СТ-1.9</t>
  </si>
  <si>
    <t>Д-1 Пр</t>
  </si>
  <si>
    <t>Д-1 Л</t>
  </si>
  <si>
    <t>СТ-2.1</t>
  </si>
  <si>
    <t>СТ-2.2</t>
  </si>
  <si>
    <t>СТ-2.3</t>
  </si>
  <si>
    <t>СТ-2.4</t>
  </si>
  <si>
    <t>СТ-3.1</t>
  </si>
  <si>
    <t>СТ-3.2</t>
  </si>
  <si>
    <t>Шкафы узкие  комплектуются  левыми или правыми деревянными дверьми.                                                                                                                                                                                                                                                      К стеклянным дверям это не относится.</t>
  </si>
  <si>
    <t>СУ-1.1 Л/Пр</t>
  </si>
  <si>
    <t>Д-3 Л/Пр</t>
  </si>
  <si>
    <t>СУ-1.2 Л/Пр</t>
  </si>
  <si>
    <t>СУ-1.3 Л/Пр</t>
  </si>
  <si>
    <t>СУ-1.4 Л/Пр</t>
  </si>
  <si>
    <t>СУ-1.5 Л/Пр</t>
  </si>
  <si>
    <t>СУ-1.6 Л/Пр</t>
  </si>
  <si>
    <t>Д-2 Л/Пр</t>
  </si>
  <si>
    <t>СУ-1.7 Л/Пр</t>
  </si>
  <si>
    <t>СУ-1.8 Л/Пр</t>
  </si>
  <si>
    <t>СУ-1.9 Л/Пр</t>
  </si>
  <si>
    <t>Д-1 Л/Пр</t>
  </si>
  <si>
    <t>СУ-2.1 Л/Пр</t>
  </si>
  <si>
    <t xml:space="preserve">СУ-2.2 </t>
  </si>
  <si>
    <t>СУ-2.3 Л/Пр</t>
  </si>
  <si>
    <t xml:space="preserve">СУ-2.4 </t>
  </si>
  <si>
    <t>СУ-3.1 Л/Пр</t>
  </si>
  <si>
    <t>СУ-3.2 Л/Пр</t>
  </si>
  <si>
    <t>Артикуль</t>
  </si>
  <si>
    <t>каркас</t>
  </si>
  <si>
    <t>топ</t>
  </si>
  <si>
    <t>Тумба приставная</t>
  </si>
  <si>
    <t>ТП-4</t>
  </si>
  <si>
    <t>ТП-4К1</t>
  </si>
  <si>
    <t>Т-4</t>
  </si>
  <si>
    <t>ТП-4.1</t>
  </si>
  <si>
    <t>ТП-4К</t>
  </si>
  <si>
    <t>Т-1</t>
  </si>
  <si>
    <t>ТП-4.2</t>
  </si>
  <si>
    <t>Т-2</t>
  </si>
  <si>
    <t>Тумбы для оргтехники</t>
  </si>
  <si>
    <t>двери</t>
  </si>
  <si>
    <t>топ к тумбе</t>
  </si>
  <si>
    <t>Тумба для оргтехники (груша/орех/белый)</t>
  </si>
  <si>
    <t>ТМ-1</t>
  </si>
  <si>
    <t>ТМ-1К</t>
  </si>
  <si>
    <t>ДТМ-1</t>
  </si>
  <si>
    <t>Тумба для оргтехники (Клен/венге/мет)</t>
  </si>
  <si>
    <t>ТМ-1К (металлик)</t>
  </si>
  <si>
    <t>Т-3</t>
  </si>
  <si>
    <t>Гардербы</t>
  </si>
  <si>
    <t>дверь</t>
  </si>
  <si>
    <t>Гардероб</t>
  </si>
  <si>
    <t>ГБ-1</t>
  </si>
  <si>
    <t>ГБ-1К</t>
  </si>
  <si>
    <t>ДГ-1</t>
  </si>
  <si>
    <t>ГБ-2</t>
  </si>
  <si>
    <t>ГБ-2К</t>
  </si>
  <si>
    <t>Д-1Пр</t>
  </si>
  <si>
    <t>Д-1Л</t>
  </si>
  <si>
    <t>Комплектация шкафов серии  IMAGO с ящиками для стекла</t>
  </si>
  <si>
    <t>Ящик для стекла</t>
  </si>
  <si>
    <t>2С2</t>
  </si>
  <si>
    <t>Комбинации элементов</t>
  </si>
  <si>
    <t xml:space="preserve">           Оперативная мебель IMAGO</t>
  </si>
  <si>
    <t>Комбинация №1</t>
  </si>
  <si>
    <t>Наименование/Артикул</t>
  </si>
  <si>
    <t>гр/ор/яс/бел</t>
  </si>
  <si>
    <t>к/м, в/м, венге</t>
  </si>
  <si>
    <t>Стол рабочий СА-2Л</t>
  </si>
  <si>
    <t>Тумба приставная ТП-4</t>
  </si>
  <si>
    <t>Гардероб ГБ-1</t>
  </si>
  <si>
    <t>Стеллаж СТ-1.2</t>
  </si>
  <si>
    <t>Стеллаж СУ-1.5 Пр.</t>
  </si>
  <si>
    <t>Общая сумма:</t>
  </si>
  <si>
    <t>Комбинация №2</t>
  </si>
  <si>
    <t>Стол рабочий СП-3</t>
  </si>
  <si>
    <t>Приставка ПР-11</t>
  </si>
  <si>
    <t>Опора ВТ-710.1</t>
  </si>
  <si>
    <t>Стеллаж угловой УС-1</t>
  </si>
  <si>
    <t>Стеллаж узкий СУ-1.4 Л</t>
  </si>
  <si>
    <t>Стеллаж узкий СУ-1.4 Пр</t>
  </si>
  <si>
    <t>Стеллаж СТ-1.5</t>
  </si>
  <si>
    <t>Комбинация №3</t>
  </si>
  <si>
    <t>Стол рабочий СП-2</t>
  </si>
  <si>
    <t>Приставка ПР-2</t>
  </si>
  <si>
    <t>Опора ВТ-710</t>
  </si>
  <si>
    <t>Тумба мобильная ТМ-3</t>
  </si>
  <si>
    <t>Полка под к/в Y-401</t>
  </si>
  <si>
    <t>Стеллаж СТ-2.1</t>
  </si>
  <si>
    <t>Стеллаж угловой УС-2</t>
  </si>
  <si>
    <t>Наименование</t>
  </si>
  <si>
    <t>Цена (груша, орех, ясень, крем, белый)</t>
  </si>
  <si>
    <t>Цена с учётом коэффициента наценки и скидки</t>
  </si>
  <si>
    <t>Коэффициент наценки</t>
  </si>
  <si>
    <t>Скидка</t>
  </si>
  <si>
    <t xml:space="preserve">Стол письменный </t>
  </si>
  <si>
    <t xml:space="preserve">Стол приставной </t>
  </si>
  <si>
    <t xml:space="preserve">Стол криволинейный </t>
  </si>
  <si>
    <t>СА-1Л</t>
  </si>
  <si>
    <t>СА-2Л</t>
  </si>
  <si>
    <t>СА-3Л</t>
  </si>
  <si>
    <t>СА-4Л</t>
  </si>
  <si>
    <t xml:space="preserve">Стол компьютерный </t>
  </si>
  <si>
    <t>Стол письменный</t>
  </si>
  <si>
    <t xml:space="preserve">Стол круглый </t>
  </si>
  <si>
    <t xml:space="preserve">Стол переговорный </t>
  </si>
  <si>
    <t>Тумба подкатная 3 ящ.</t>
  </si>
  <si>
    <t xml:space="preserve">Тумба подкатная 4 ящ. </t>
  </si>
  <si>
    <t xml:space="preserve">Тумба приставная </t>
  </si>
  <si>
    <t xml:space="preserve">Приставка </t>
  </si>
  <si>
    <t>ПР-2</t>
  </si>
  <si>
    <t>ПР-2.1</t>
  </si>
  <si>
    <t>ПР-3</t>
  </si>
  <si>
    <t>ПР-4</t>
  </si>
  <si>
    <t>ПР-6</t>
  </si>
  <si>
    <t>ПР-7</t>
  </si>
  <si>
    <t>ПР-9</t>
  </si>
  <si>
    <t>ПР-10</t>
  </si>
  <si>
    <t xml:space="preserve">Надставка на стол </t>
  </si>
  <si>
    <t xml:space="preserve">Полка навесная </t>
  </si>
  <si>
    <t>Опора</t>
  </si>
  <si>
    <t>BT-710.1</t>
  </si>
  <si>
    <t xml:space="preserve">Подставка под СБ </t>
  </si>
  <si>
    <t>СБ-1</t>
  </si>
  <si>
    <t>Y 401 B</t>
  </si>
  <si>
    <t xml:space="preserve">Экран </t>
  </si>
  <si>
    <t>ЭКР-1</t>
  </si>
  <si>
    <t>ЭКР-4</t>
  </si>
  <si>
    <t>ЭКР-3</t>
  </si>
  <si>
    <t>ЭКР-2</t>
  </si>
  <si>
    <t xml:space="preserve">Гардероб </t>
  </si>
  <si>
    <t>ГБ-3</t>
  </si>
  <si>
    <t xml:space="preserve">Стеллаж </t>
  </si>
  <si>
    <t xml:space="preserve">Шкаф </t>
  </si>
  <si>
    <t>СТ-1.10</t>
  </si>
  <si>
    <t>СУ-1.1(L)</t>
  </si>
  <si>
    <t>СУ-1.2(L)</t>
  </si>
  <si>
    <t>СУ-1.3(L)</t>
  </si>
  <si>
    <t>СУ-1.4(L)</t>
  </si>
  <si>
    <t>СУ-1.5(L)</t>
  </si>
  <si>
    <t>СУ-1.6(L)</t>
  </si>
  <si>
    <t>СУ-1.7(L)</t>
  </si>
  <si>
    <t>СУ-1.8(L)</t>
  </si>
  <si>
    <t>СУ-1.9(L)</t>
  </si>
  <si>
    <t xml:space="preserve">Стеллаж угловой </t>
  </si>
  <si>
    <t>СУ-2.1(L)</t>
  </si>
  <si>
    <t>СУ-2.2</t>
  </si>
  <si>
    <t>СУ-2.3(L)</t>
  </si>
  <si>
    <t>СУ-2.4</t>
  </si>
  <si>
    <t>СУ-3.1(L)</t>
  </si>
  <si>
    <t>СУ-3.2</t>
  </si>
  <si>
    <t xml:space="preserve">Каркас тумб ТП-4.1 и ТП-4.2 </t>
  </si>
  <si>
    <t xml:space="preserve">Каркас тумбы ТП-4 </t>
  </si>
  <si>
    <t>Каркас тумбы ТМ-1</t>
  </si>
  <si>
    <t xml:space="preserve">Каркас гардероба ГБ-1 </t>
  </si>
  <si>
    <t xml:space="preserve">Каркас гардероба ГБ-2 </t>
  </si>
  <si>
    <t>Дверь гардероба ГБ-1</t>
  </si>
  <si>
    <t xml:space="preserve">Дверь </t>
  </si>
  <si>
    <t>Д-2Л</t>
  </si>
  <si>
    <t>Д-3Л</t>
  </si>
  <si>
    <t>Стекло</t>
  </si>
  <si>
    <t>Фурнитура для С-2, С-3</t>
  </si>
  <si>
    <t xml:space="preserve">Двери для ТМ-1 </t>
  </si>
  <si>
    <t>Топ для ТП-4.1</t>
  </si>
  <si>
    <t>Топ для ТП-4.2</t>
  </si>
  <si>
    <t xml:space="preserve">Топ для ТП-4 </t>
  </si>
  <si>
    <t>Топ для тумбы ТМ-1</t>
  </si>
  <si>
    <t>2_С-2</t>
  </si>
  <si>
    <t>Ящик для двери</t>
  </si>
  <si>
    <t>2_B512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</si>
</sst>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"/>
    <numFmt numFmtId="166" formatCode="0.000"/>
    <numFmt numFmtId="167" formatCode="#,##0.0"/>
    <numFmt numFmtId="168" formatCode="#,##0.0_р_."/>
    <numFmt numFmtId="169" formatCode="0.0000"/>
    <numFmt numFmtId="170" formatCode="0.00"/>
    <numFmt numFmtId="171" formatCode="@"/>
    <numFmt numFmtId="172" formatCode="0.0"/>
    <numFmt numFmtId="173" formatCode="0"/>
    <numFmt numFmtId="174" formatCode="0%"/>
    <numFmt numFmtId="175" formatCode="0.0%"/>
  </numFmts>
  <fonts count="28">
    <font>
      <sz val="10"/>
      <name val="Arial Cyr"/>
      <family val="0"/>
    </font>
    <font>
      <sz val="10"/>
      <name val="Arial"/>
      <family val="0"/>
    </font>
    <font>
      <b/>
      <u val="single"/>
      <sz val="11"/>
      <color indexed="12"/>
      <name val="Times New Roman"/>
      <family val="1"/>
    </font>
    <font>
      <b/>
      <sz val="10.5"/>
      <name val="Arial"/>
      <family val="2"/>
    </font>
    <font>
      <b/>
      <sz val="11"/>
      <color indexed="8"/>
      <name val="Times New Roman"/>
      <family val="1"/>
    </font>
    <font>
      <b/>
      <i/>
      <sz val="10"/>
      <name val="Arial CYR"/>
      <family val="0"/>
    </font>
    <font>
      <b/>
      <i/>
      <sz val="14"/>
      <color indexed="53"/>
      <name val="Arial Cyr"/>
      <family val="0"/>
    </font>
    <font>
      <b/>
      <i/>
      <sz val="14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0"/>
      <color indexed="10"/>
      <name val="Arial Cyr"/>
      <family val="0"/>
    </font>
    <font>
      <sz val="10.5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3"/>
      <color indexed="8"/>
      <name val="Arial Cyr"/>
      <family val="0"/>
    </font>
    <font>
      <b/>
      <i/>
      <sz val="13"/>
      <name val="Arial Cyr"/>
      <family val="0"/>
    </font>
    <font>
      <b/>
      <i/>
      <sz val="11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b/>
      <sz val="2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</cellStyleXfs>
  <cellXfs count="313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4" fontId="2" fillId="0" borderId="1" xfId="0" applyFont="1" applyFill="1" applyBorder="1" applyAlignment="1">
      <alignment horizontal="left"/>
    </xf>
    <xf numFmtId="164" fontId="3" fillId="0" borderId="2" xfId="0" applyFont="1" applyFill="1" applyBorder="1" applyAlignment="1">
      <alignment horizontal="left" vertical="center" wrapText="1"/>
    </xf>
    <xf numFmtId="165" fontId="0" fillId="0" borderId="3" xfId="0" applyNumberFormat="1" applyFill="1" applyBorder="1" applyAlignment="1">
      <alignment/>
    </xf>
    <xf numFmtId="164" fontId="4" fillId="0" borderId="4" xfId="0" applyFont="1" applyFill="1" applyBorder="1" applyAlignment="1">
      <alignment horizontal="left"/>
    </xf>
    <xf numFmtId="164" fontId="5" fillId="2" borderId="4" xfId="0" applyFont="1" applyFill="1" applyBorder="1" applyAlignment="1">
      <alignment horizontal="center"/>
    </xf>
    <xf numFmtId="164" fontId="8" fillId="2" borderId="5" xfId="0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8" fillId="2" borderId="7" xfId="0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right"/>
    </xf>
    <xf numFmtId="164" fontId="8" fillId="2" borderId="6" xfId="0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12" fillId="2" borderId="0" xfId="0" applyFont="1" applyFill="1" applyBorder="1" applyAlignment="1">
      <alignment horizontal="center"/>
    </xf>
    <xf numFmtId="164" fontId="13" fillId="2" borderId="8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 vertical="center"/>
    </xf>
    <xf numFmtId="164" fontId="0" fillId="0" borderId="8" xfId="0" applyFont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11" fillId="0" borderId="8" xfId="0" applyFont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/>
    </xf>
    <xf numFmtId="164" fontId="12" fillId="2" borderId="0" xfId="0" applyFont="1" applyFill="1" applyBorder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vertical="center"/>
    </xf>
    <xf numFmtId="164" fontId="8" fillId="2" borderId="0" xfId="0" applyFont="1" applyFill="1" applyBorder="1" applyAlignment="1">
      <alignment vertical="center"/>
    </xf>
    <xf numFmtId="164" fontId="13" fillId="2" borderId="0" xfId="0" applyFont="1" applyFill="1" applyBorder="1" applyAlignment="1">
      <alignment/>
    </xf>
    <xf numFmtId="164" fontId="14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 horizontal="right"/>
    </xf>
    <xf numFmtId="167" fontId="12" fillId="2" borderId="0" xfId="0" applyNumberFormat="1" applyFont="1" applyFill="1" applyBorder="1" applyAlignment="1">
      <alignment horizontal="left"/>
    </xf>
    <xf numFmtId="168" fontId="12" fillId="2" borderId="0" xfId="0" applyNumberFormat="1" applyFont="1" applyFill="1" applyBorder="1" applyAlignment="1">
      <alignment horizontal="left"/>
    </xf>
    <xf numFmtId="164" fontId="0" fillId="2" borderId="0" xfId="0" applyFill="1" applyBorder="1" applyAlignment="1">
      <alignment vertical="center"/>
    </xf>
    <xf numFmtId="164" fontId="15" fillId="2" borderId="0" xfId="0" applyFont="1" applyFill="1" applyBorder="1" applyAlignment="1">
      <alignment horizontal="center"/>
    </xf>
    <xf numFmtId="164" fontId="12" fillId="2" borderId="0" xfId="0" applyFont="1" applyFill="1" applyBorder="1" applyAlignment="1">
      <alignment/>
    </xf>
    <xf numFmtId="164" fontId="16" fillId="0" borderId="2" xfId="0" applyFont="1" applyFill="1" applyBorder="1" applyAlignment="1">
      <alignment horizontal="left" vertical="center" wrapText="1"/>
    </xf>
    <xf numFmtId="165" fontId="0" fillId="2" borderId="3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/>
    </xf>
    <xf numFmtId="164" fontId="9" fillId="2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 vertical="center" wrapText="1"/>
    </xf>
    <xf numFmtId="164" fontId="9" fillId="2" borderId="7" xfId="0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164" fontId="9" fillId="2" borderId="11" xfId="0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horizontal="center" vertical="center" wrapText="1"/>
    </xf>
    <xf numFmtId="165" fontId="9" fillId="2" borderId="12" xfId="0" applyNumberFormat="1" applyFont="1" applyFill="1" applyBorder="1" applyAlignment="1">
      <alignment horizontal="center" vertical="center"/>
    </xf>
    <xf numFmtId="169" fontId="9" fillId="2" borderId="8" xfId="0" applyNumberFormat="1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center" vertical="center" wrapText="1"/>
    </xf>
    <xf numFmtId="166" fontId="9" fillId="2" borderId="11" xfId="0" applyNumberFormat="1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17" fillId="2" borderId="0" xfId="0" applyFont="1" applyFill="1" applyBorder="1" applyAlignment="1">
      <alignment horizontal="center" vertical="center" wrapText="1"/>
    </xf>
    <xf numFmtId="167" fontId="9" fillId="2" borderId="0" xfId="0" applyNumberFormat="1" applyFont="1" applyFill="1" applyBorder="1" applyAlignment="1">
      <alignment horizontal="center" vertical="center"/>
    </xf>
    <xf numFmtId="164" fontId="0" fillId="2" borderId="0" xfId="0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8" fontId="18" fillId="2" borderId="8" xfId="0" applyNumberFormat="1" applyFont="1" applyFill="1" applyBorder="1" applyAlignment="1">
      <alignment horizontal="center" vertical="center"/>
    </xf>
    <xf numFmtId="168" fontId="18" fillId="2" borderId="1" xfId="0" applyNumberFormat="1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vertical="center"/>
    </xf>
    <xf numFmtId="164" fontId="0" fillId="2" borderId="1" xfId="0" applyFont="1" applyFill="1" applyBorder="1" applyAlignment="1">
      <alignment horizontal="center" vertical="center" wrapText="1"/>
    </xf>
    <xf numFmtId="170" fontId="9" fillId="2" borderId="7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71" fontId="9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4" fontId="9" fillId="0" borderId="11" xfId="0" applyFont="1" applyBorder="1" applyAlignment="1">
      <alignment horizontal="center"/>
    </xf>
    <xf numFmtId="164" fontId="19" fillId="3" borderId="6" xfId="0" applyFont="1" applyFill="1" applyBorder="1" applyAlignment="1">
      <alignment horizontal="center" vertical="center"/>
    </xf>
    <xf numFmtId="164" fontId="20" fillId="4" borderId="13" xfId="0" applyFont="1" applyFill="1" applyBorder="1" applyAlignment="1">
      <alignment horizontal="center" vertical="center"/>
    </xf>
    <xf numFmtId="164" fontId="20" fillId="4" borderId="14" xfId="0" applyFont="1" applyFill="1" applyBorder="1" applyAlignment="1">
      <alignment horizontal="center" vertical="center"/>
    </xf>
    <xf numFmtId="171" fontId="20" fillId="4" borderId="15" xfId="0" applyNumberFormat="1" applyFont="1" applyFill="1" applyBorder="1" applyAlignment="1">
      <alignment horizontal="center" vertical="center"/>
    </xf>
    <xf numFmtId="171" fontId="20" fillId="4" borderId="14" xfId="0" applyNumberFormat="1" applyFont="1" applyFill="1" applyBorder="1" applyAlignment="1">
      <alignment horizontal="center" vertical="center"/>
    </xf>
    <xf numFmtId="171" fontId="20" fillId="4" borderId="14" xfId="0" applyNumberFormat="1" applyFont="1" applyFill="1" applyBorder="1" applyAlignment="1">
      <alignment horizontal="center"/>
    </xf>
    <xf numFmtId="171" fontId="20" fillId="4" borderId="15" xfId="0" applyNumberFormat="1" applyFont="1" applyFill="1" applyBorder="1" applyAlignment="1">
      <alignment horizontal="center"/>
    </xf>
    <xf numFmtId="164" fontId="20" fillId="4" borderId="16" xfId="0" applyFont="1" applyFill="1" applyBorder="1" applyAlignment="1">
      <alignment horizontal="center" vertical="center"/>
    </xf>
    <xf numFmtId="171" fontId="20" fillId="4" borderId="16" xfId="0" applyNumberFormat="1" applyFont="1" applyFill="1" applyBorder="1" applyAlignment="1">
      <alignment horizontal="center" vertical="center"/>
    </xf>
    <xf numFmtId="171" fontId="20" fillId="4" borderId="16" xfId="0" applyNumberFormat="1" applyFont="1" applyFill="1" applyBorder="1" applyAlignment="1">
      <alignment horizontal="center"/>
    </xf>
    <xf numFmtId="164" fontId="20" fillId="4" borderId="17" xfId="0" applyFont="1" applyFill="1" applyBorder="1" applyAlignment="1">
      <alignment horizontal="center" vertical="center"/>
    </xf>
    <xf numFmtId="171" fontId="20" fillId="4" borderId="18" xfId="0" applyNumberFormat="1" applyFont="1" applyFill="1" applyBorder="1" applyAlignment="1">
      <alignment horizontal="center"/>
    </xf>
    <xf numFmtId="171" fontId="20" fillId="4" borderId="0" xfId="0" applyNumberFormat="1" applyFont="1" applyFill="1" applyBorder="1" applyAlignment="1">
      <alignment horizontal="center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/>
    </xf>
    <xf numFmtId="164" fontId="9" fillId="4" borderId="6" xfId="0" applyFont="1" applyFill="1" applyBorder="1" applyAlignment="1">
      <alignment horizontal="center" vertical="center"/>
    </xf>
    <xf numFmtId="164" fontId="17" fillId="4" borderId="6" xfId="0" applyFont="1" applyFill="1" applyBorder="1" applyAlignment="1">
      <alignment horizontal="center" vertical="center"/>
    </xf>
    <xf numFmtId="164" fontId="9" fillId="4" borderId="5" xfId="0" applyFont="1" applyFill="1" applyBorder="1" applyAlignment="1">
      <alignment horizontal="center" vertical="center"/>
    </xf>
    <xf numFmtId="171" fontId="9" fillId="4" borderId="5" xfId="0" applyNumberFormat="1" applyFont="1" applyFill="1" applyBorder="1" applyAlignment="1">
      <alignment horizontal="center"/>
    </xf>
    <xf numFmtId="171" fontId="9" fillId="4" borderId="6" xfId="0" applyNumberFormat="1" applyFont="1" applyFill="1" applyBorder="1" applyAlignment="1">
      <alignment horizontal="center" vertical="center" wrapText="1"/>
    </xf>
    <xf numFmtId="171" fontId="9" fillId="4" borderId="6" xfId="0" applyNumberFormat="1" applyFont="1" applyFill="1" applyBorder="1" applyAlignment="1">
      <alignment horizontal="center" wrapText="1"/>
    </xf>
    <xf numFmtId="171" fontId="9" fillId="4" borderId="5" xfId="0" applyNumberFormat="1" applyFont="1" applyFill="1" applyBorder="1" applyAlignment="1">
      <alignment horizontal="center" vertical="center"/>
    </xf>
    <xf numFmtId="171" fontId="9" fillId="4" borderId="6" xfId="0" applyNumberFormat="1" applyFont="1" applyFill="1" applyBorder="1" applyAlignment="1">
      <alignment horizontal="center" vertical="center"/>
    </xf>
    <xf numFmtId="172" fontId="20" fillId="2" borderId="5" xfId="0" applyNumberFormat="1" applyFont="1" applyFill="1" applyBorder="1" applyAlignment="1">
      <alignment horizontal="center" vertical="center"/>
    </xf>
    <xf numFmtId="172" fontId="20" fillId="2" borderId="6" xfId="0" applyNumberFormat="1" applyFont="1" applyFill="1" applyBorder="1" applyAlignment="1">
      <alignment horizontal="center" vertical="center"/>
    </xf>
    <xf numFmtId="172" fontId="20" fillId="2" borderId="19" xfId="0" applyNumberFormat="1" applyFont="1" applyFill="1" applyBorder="1" applyAlignment="1">
      <alignment horizontal="center" vertical="center"/>
    </xf>
    <xf numFmtId="172" fontId="20" fillId="2" borderId="20" xfId="0" applyNumberFormat="1" applyFont="1" applyFill="1" applyBorder="1" applyAlignment="1">
      <alignment horizontal="center" vertical="center"/>
    </xf>
    <xf numFmtId="171" fontId="20" fillId="0" borderId="21" xfId="0" applyNumberFormat="1" applyFont="1" applyBorder="1" applyAlignment="1">
      <alignment horizontal="center" vertical="center"/>
    </xf>
    <xf numFmtId="171" fontId="21" fillId="0" borderId="21" xfId="0" applyNumberFormat="1" applyFont="1" applyBorder="1" applyAlignment="1">
      <alignment horizontal="center" vertical="center"/>
    </xf>
    <xf numFmtId="171" fontId="20" fillId="0" borderId="22" xfId="0" applyNumberFormat="1" applyFont="1" applyBorder="1" applyAlignment="1">
      <alignment horizontal="center"/>
    </xf>
    <xf numFmtId="171" fontId="20" fillId="0" borderId="23" xfId="0" applyNumberFormat="1" applyFont="1" applyBorder="1" applyAlignment="1">
      <alignment horizontal="center"/>
    </xf>
    <xf numFmtId="170" fontId="20" fillId="0" borderId="6" xfId="0" applyNumberFormat="1" applyFont="1" applyBorder="1" applyAlignment="1">
      <alignment horizontal="center" vertical="center"/>
    </xf>
    <xf numFmtId="171" fontId="20" fillId="0" borderId="24" xfId="0" applyNumberFormat="1" applyFont="1" applyBorder="1" applyAlignment="1">
      <alignment horizontal="center" vertical="center"/>
    </xf>
    <xf numFmtId="173" fontId="21" fillId="2" borderId="25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/>
    </xf>
    <xf numFmtId="171" fontId="20" fillId="0" borderId="26" xfId="0" applyNumberFormat="1" applyFont="1" applyBorder="1" applyAlignment="1">
      <alignment horizontal="center" vertical="center"/>
    </xf>
    <xf numFmtId="173" fontId="21" fillId="2" borderId="21" xfId="0" applyNumberFormat="1" applyFont="1" applyFill="1" applyBorder="1" applyAlignment="1">
      <alignment horizontal="center" vertical="center"/>
    </xf>
    <xf numFmtId="171" fontId="20" fillId="0" borderId="22" xfId="0" applyNumberFormat="1" applyFont="1" applyBorder="1" applyAlignment="1">
      <alignment horizontal="center" vertical="center"/>
    </xf>
    <xf numFmtId="173" fontId="21" fillId="2" borderId="27" xfId="0" applyNumberFormat="1" applyFont="1" applyFill="1" applyBorder="1" applyAlignment="1">
      <alignment horizontal="center" vertical="center"/>
    </xf>
    <xf numFmtId="171" fontId="20" fillId="0" borderId="28" xfId="0" applyNumberFormat="1" applyFont="1" applyBorder="1" applyAlignment="1">
      <alignment horizontal="center" vertical="center"/>
    </xf>
    <xf numFmtId="173" fontId="21" fillId="2" borderId="29" xfId="0" applyNumberFormat="1" applyFont="1" applyFill="1" applyBorder="1" applyAlignment="1">
      <alignment horizontal="center" vertical="center"/>
    </xf>
    <xf numFmtId="172" fontId="20" fillId="0" borderId="5" xfId="0" applyNumberFormat="1" applyFont="1" applyFill="1" applyBorder="1" applyAlignment="1">
      <alignment horizontal="center" vertical="center"/>
    </xf>
    <xf numFmtId="172" fontId="20" fillId="0" borderId="6" xfId="0" applyNumberFormat="1" applyFont="1" applyFill="1" applyBorder="1" applyAlignment="1">
      <alignment horizontal="center" vertical="center"/>
    </xf>
    <xf numFmtId="172" fontId="20" fillId="0" borderId="19" xfId="0" applyNumberFormat="1" applyFont="1" applyFill="1" applyBorder="1" applyAlignment="1">
      <alignment horizontal="center" vertical="center"/>
    </xf>
    <xf numFmtId="172" fontId="20" fillId="0" borderId="20" xfId="0" applyNumberFormat="1" applyFont="1" applyFill="1" applyBorder="1" applyAlignment="1">
      <alignment horizontal="center" vertical="center"/>
    </xf>
    <xf numFmtId="171" fontId="20" fillId="0" borderId="30" xfId="0" applyNumberFormat="1" applyFont="1" applyFill="1" applyBorder="1" applyAlignment="1">
      <alignment horizontal="center" vertical="center"/>
    </xf>
    <xf numFmtId="173" fontId="21" fillId="0" borderId="21" xfId="0" applyNumberFormat="1" applyFont="1" applyFill="1" applyBorder="1" applyAlignment="1">
      <alignment horizontal="center" vertical="center"/>
    </xf>
    <xf numFmtId="171" fontId="20" fillId="0" borderId="22" xfId="0" applyNumberFormat="1" applyFont="1" applyFill="1" applyBorder="1" applyAlignment="1">
      <alignment horizontal="center" vertical="center"/>
    </xf>
    <xf numFmtId="171" fontId="20" fillId="0" borderId="31" xfId="0" applyNumberFormat="1" applyFont="1" applyFill="1" applyBorder="1" applyAlignment="1">
      <alignment horizontal="center" vertical="center"/>
    </xf>
    <xf numFmtId="173" fontId="21" fillId="0" borderId="16" xfId="0" applyNumberFormat="1" applyFont="1" applyFill="1" applyBorder="1" applyAlignment="1">
      <alignment horizontal="center" vertical="center"/>
    </xf>
    <xf numFmtId="171" fontId="20" fillId="0" borderId="16" xfId="0" applyNumberFormat="1" applyFont="1" applyFill="1" applyBorder="1" applyAlignment="1">
      <alignment horizontal="center" vertical="center"/>
    </xf>
    <xf numFmtId="171" fontId="20" fillId="0" borderId="32" xfId="0" applyNumberFormat="1" applyFont="1" applyFill="1" applyBorder="1" applyAlignment="1">
      <alignment horizontal="center" vertical="center"/>
    </xf>
    <xf numFmtId="173" fontId="21" fillId="0" borderId="29" xfId="0" applyNumberFormat="1" applyFont="1" applyFill="1" applyBorder="1" applyAlignment="1">
      <alignment horizontal="center" vertical="center"/>
    </xf>
    <xf numFmtId="171" fontId="20" fillId="0" borderId="26" xfId="0" applyNumberFormat="1" applyFont="1" applyFill="1" applyBorder="1" applyAlignment="1">
      <alignment horizontal="center" vertical="center"/>
    </xf>
    <xf numFmtId="171" fontId="20" fillId="0" borderId="23" xfId="0" applyNumberFormat="1" applyFont="1" applyBorder="1" applyAlignment="1">
      <alignment horizontal="center" vertical="center"/>
    </xf>
    <xf numFmtId="171" fontId="20" fillId="0" borderId="33" xfId="0" applyNumberFormat="1" applyFont="1" applyFill="1" applyBorder="1" applyAlignment="1">
      <alignment horizontal="center" vertical="center"/>
    </xf>
    <xf numFmtId="171" fontId="20" fillId="0" borderId="22" xfId="0" applyNumberFormat="1" applyFont="1" applyFill="1" applyBorder="1" applyAlignment="1">
      <alignment horizontal="center"/>
    </xf>
    <xf numFmtId="171" fontId="20" fillId="0" borderId="23" xfId="0" applyNumberFormat="1" applyFont="1" applyFill="1" applyBorder="1" applyAlignment="1">
      <alignment horizontal="center"/>
    </xf>
    <xf numFmtId="170" fontId="20" fillId="0" borderId="6" xfId="0" applyNumberFormat="1" applyFont="1" applyFill="1" applyBorder="1" applyAlignment="1">
      <alignment horizontal="center" vertical="center"/>
    </xf>
    <xf numFmtId="173" fontId="20" fillId="0" borderId="21" xfId="0" applyNumberFormat="1" applyFont="1" applyFill="1" applyBorder="1" applyAlignment="1">
      <alignment horizontal="center" vertical="center"/>
    </xf>
    <xf numFmtId="173" fontId="20" fillId="0" borderId="29" xfId="0" applyNumberFormat="1" applyFont="1" applyFill="1" applyBorder="1" applyAlignment="1">
      <alignment horizontal="center" vertical="center"/>
    </xf>
    <xf numFmtId="171" fontId="20" fillId="0" borderId="23" xfId="0" applyNumberFormat="1" applyFont="1" applyFill="1" applyBorder="1" applyAlignment="1">
      <alignment horizontal="center" vertical="center"/>
    </xf>
    <xf numFmtId="171" fontId="20" fillId="0" borderId="28" xfId="0" applyNumberFormat="1" applyFont="1" applyFill="1" applyBorder="1" applyAlignment="1">
      <alignment horizontal="center" vertical="center"/>
    </xf>
    <xf numFmtId="173" fontId="21" fillId="0" borderId="21" xfId="0" applyNumberFormat="1" applyFont="1" applyFill="1" applyBorder="1" applyAlignment="1">
      <alignment horizontal="center" vertical="top"/>
    </xf>
    <xf numFmtId="173" fontId="21" fillId="0" borderId="16" xfId="0" applyNumberFormat="1" applyFont="1" applyFill="1" applyBorder="1" applyAlignment="1">
      <alignment horizontal="center" vertical="top"/>
    </xf>
    <xf numFmtId="173" fontId="21" fillId="0" borderId="29" xfId="0" applyNumberFormat="1" applyFont="1" applyFill="1" applyBorder="1" applyAlignment="1">
      <alignment horizontal="center" vertical="top"/>
    </xf>
    <xf numFmtId="171" fontId="20" fillId="0" borderId="34" xfId="0" applyNumberFormat="1" applyFont="1" applyFill="1" applyBorder="1" applyAlignment="1">
      <alignment horizontal="center" vertical="center"/>
    </xf>
    <xf numFmtId="173" fontId="21" fillId="0" borderId="35" xfId="0" applyNumberFormat="1" applyFont="1" applyFill="1" applyBorder="1" applyAlignment="1">
      <alignment horizontal="center" vertical="center"/>
    </xf>
    <xf numFmtId="171" fontId="20" fillId="0" borderId="24" xfId="0" applyNumberFormat="1" applyFont="1" applyFill="1" applyBorder="1" applyAlignment="1">
      <alignment horizontal="center" vertical="center"/>
    </xf>
    <xf numFmtId="173" fontId="21" fillId="0" borderId="25" xfId="0" applyNumberFormat="1" applyFont="1" applyFill="1" applyBorder="1" applyAlignment="1">
      <alignment horizontal="center" vertical="center"/>
    </xf>
    <xf numFmtId="172" fontId="20" fillId="0" borderId="36" xfId="0" applyNumberFormat="1" applyFont="1" applyFill="1" applyBorder="1" applyAlignment="1">
      <alignment horizontal="center" vertical="center"/>
    </xf>
    <xf numFmtId="171" fontId="20" fillId="0" borderId="36" xfId="0" applyNumberFormat="1" applyFont="1" applyFill="1" applyBorder="1" applyAlignment="1">
      <alignment horizontal="center" vertical="center"/>
    </xf>
    <xf numFmtId="171" fontId="20" fillId="0" borderId="6" xfId="0" applyNumberFormat="1" applyFont="1" applyFill="1" applyBorder="1" applyAlignment="1">
      <alignment horizontal="center" vertical="center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36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9" fillId="4" borderId="4" xfId="0" applyFont="1" applyFill="1" applyBorder="1" applyAlignment="1">
      <alignment horizontal="center" vertical="center"/>
    </xf>
    <xf numFmtId="164" fontId="9" fillId="4" borderId="8" xfId="0" applyFont="1" applyFill="1" applyBorder="1" applyAlignment="1">
      <alignment horizontal="center" vertical="center"/>
    </xf>
    <xf numFmtId="171" fontId="9" fillId="4" borderId="36" xfId="0" applyNumberFormat="1" applyFont="1" applyFill="1" applyBorder="1" applyAlignment="1">
      <alignment horizontal="center" vertical="center"/>
    </xf>
    <xf numFmtId="171" fontId="9" fillId="4" borderId="12" xfId="0" applyNumberFormat="1" applyFont="1" applyFill="1" applyBorder="1" applyAlignment="1">
      <alignment horizontal="center" vertical="center"/>
    </xf>
    <xf numFmtId="171" fontId="9" fillId="4" borderId="8" xfId="0" applyNumberFormat="1" applyFont="1" applyFill="1" applyBorder="1" applyAlignment="1">
      <alignment horizontal="center" vertical="center"/>
    </xf>
    <xf numFmtId="171" fontId="9" fillId="4" borderId="13" xfId="0" applyNumberFormat="1" applyFont="1" applyFill="1" applyBorder="1" applyAlignment="1">
      <alignment horizontal="center" vertical="center"/>
    </xf>
    <xf numFmtId="171" fontId="9" fillId="4" borderId="15" xfId="0" applyNumberFormat="1" applyFont="1" applyFill="1" applyBorder="1" applyAlignment="1">
      <alignment horizontal="center" vertical="center"/>
    </xf>
    <xf numFmtId="171" fontId="9" fillId="4" borderId="37" xfId="0" applyNumberFormat="1" applyFont="1" applyFill="1" applyBorder="1" applyAlignment="1">
      <alignment horizontal="center" vertical="center"/>
    </xf>
    <xf numFmtId="171" fontId="9" fillId="4" borderId="12" xfId="0" applyNumberFormat="1" applyFont="1" applyFill="1" applyBorder="1" applyAlignment="1">
      <alignment horizontal="center" vertical="center" wrapText="1"/>
    </xf>
    <xf numFmtId="172" fontId="20" fillId="0" borderId="6" xfId="0" applyNumberFormat="1" applyFont="1" applyFill="1" applyBorder="1" applyAlignment="1">
      <alignment horizontal="center" vertical="top"/>
    </xf>
    <xf numFmtId="173" fontId="21" fillId="0" borderId="22" xfId="0" applyNumberFormat="1" applyFont="1" applyFill="1" applyBorder="1" applyAlignment="1">
      <alignment horizontal="center" vertical="center"/>
    </xf>
    <xf numFmtId="165" fontId="20" fillId="0" borderId="6" xfId="0" applyNumberFormat="1" applyFont="1" applyFill="1" applyBorder="1" applyAlignment="1">
      <alignment horizontal="center" vertical="center"/>
    </xf>
    <xf numFmtId="171" fontId="20" fillId="0" borderId="21" xfId="0" applyNumberFormat="1" applyFont="1" applyFill="1" applyBorder="1" applyAlignment="1">
      <alignment horizontal="center" vertical="center"/>
    </xf>
    <xf numFmtId="171" fontId="20" fillId="0" borderId="29" xfId="0" applyNumberFormat="1" applyFont="1" applyFill="1" applyBorder="1" applyAlignment="1">
      <alignment horizontal="center" vertical="center"/>
    </xf>
    <xf numFmtId="172" fontId="20" fillId="0" borderId="1" xfId="0" applyNumberFormat="1" applyFont="1" applyFill="1" applyBorder="1" applyAlignment="1">
      <alignment horizontal="center" vertical="center"/>
    </xf>
    <xf numFmtId="172" fontId="20" fillId="0" borderId="7" xfId="0" applyNumberFormat="1" applyFont="1" applyFill="1" applyBorder="1" applyAlignment="1">
      <alignment horizontal="center" vertical="center"/>
    </xf>
    <xf numFmtId="172" fontId="20" fillId="0" borderId="38" xfId="0" applyNumberFormat="1" applyFont="1" applyFill="1" applyBorder="1" applyAlignment="1">
      <alignment horizontal="center" vertical="center"/>
    </xf>
    <xf numFmtId="171" fontId="20" fillId="0" borderId="35" xfId="0" applyNumberFormat="1" applyFont="1" applyFill="1" applyBorder="1" applyAlignment="1">
      <alignment horizontal="center" vertical="center"/>
    </xf>
    <xf numFmtId="171" fontId="20" fillId="0" borderId="39" xfId="0" applyNumberFormat="1" applyFont="1" applyFill="1" applyBorder="1" applyAlignment="1">
      <alignment horizontal="center" vertical="center"/>
    </xf>
    <xf numFmtId="172" fontId="20" fillId="0" borderId="34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71" fontId="21" fillId="0" borderId="22" xfId="0" applyNumberFormat="1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165" fontId="20" fillId="0" borderId="9" xfId="0" applyNumberFormat="1" applyFont="1" applyFill="1" applyBorder="1" applyAlignment="1">
      <alignment horizontal="center" vertical="center"/>
    </xf>
    <xf numFmtId="172" fontId="9" fillId="4" borderId="10" xfId="0" applyNumberFormat="1" applyFont="1" applyFill="1" applyBorder="1" applyAlignment="1">
      <alignment horizontal="center" vertical="center"/>
    </xf>
    <xf numFmtId="172" fontId="9" fillId="4" borderId="11" xfId="0" applyNumberFormat="1" applyFont="1" applyFill="1" applyBorder="1" applyAlignment="1">
      <alignment horizontal="center" vertical="center"/>
    </xf>
    <xf numFmtId="172" fontId="9" fillId="4" borderId="6" xfId="0" applyNumberFormat="1" applyFont="1" applyFill="1" applyBorder="1" applyAlignment="1">
      <alignment horizontal="center" vertical="center"/>
    </xf>
    <xf numFmtId="172" fontId="9" fillId="4" borderId="5" xfId="0" applyNumberFormat="1" applyFont="1" applyFill="1" applyBorder="1" applyAlignment="1">
      <alignment horizontal="center" vertical="center"/>
    </xf>
    <xf numFmtId="172" fontId="20" fillId="0" borderId="7" xfId="0" applyNumberFormat="1" applyFont="1" applyFill="1" applyBorder="1" applyAlignment="1">
      <alignment horizontal="center"/>
    </xf>
    <xf numFmtId="172" fontId="20" fillId="0" borderId="35" xfId="0" applyNumberFormat="1" applyFont="1" applyFill="1" applyBorder="1" applyAlignment="1">
      <alignment horizontal="center" vertical="center"/>
    </xf>
    <xf numFmtId="173" fontId="21" fillId="0" borderId="39" xfId="0" applyNumberFormat="1" applyFont="1" applyFill="1" applyBorder="1" applyAlignment="1">
      <alignment horizontal="center" vertical="center"/>
    </xf>
    <xf numFmtId="164" fontId="20" fillId="0" borderId="40" xfId="0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/>
    </xf>
    <xf numFmtId="165" fontId="20" fillId="0" borderId="7" xfId="0" applyNumberFormat="1" applyFont="1" applyFill="1" applyBorder="1" applyAlignment="1">
      <alignment horizontal="center" vertical="center"/>
    </xf>
    <xf numFmtId="172" fontId="20" fillId="0" borderId="6" xfId="0" applyNumberFormat="1" applyFont="1" applyFill="1" applyBorder="1" applyAlignment="1">
      <alignment horizontal="center"/>
    </xf>
    <xf numFmtId="172" fontId="20" fillId="0" borderId="22" xfId="0" applyNumberFormat="1" applyFont="1" applyFill="1" applyBorder="1" applyAlignment="1">
      <alignment horizontal="center" vertical="center"/>
    </xf>
    <xf numFmtId="173" fontId="21" fillId="0" borderId="23" xfId="0" applyNumberFormat="1" applyFont="1" applyFill="1" applyBorder="1" applyAlignment="1">
      <alignment horizontal="center" vertical="center"/>
    </xf>
    <xf numFmtId="164" fontId="20" fillId="0" borderId="23" xfId="0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/>
    </xf>
    <xf numFmtId="172" fontId="20" fillId="0" borderId="4" xfId="0" applyNumberFormat="1" applyFont="1" applyFill="1" applyBorder="1" applyAlignment="1">
      <alignment horizontal="center"/>
    </xf>
    <xf numFmtId="172" fontId="20" fillId="0" borderId="13" xfId="0" applyNumberFormat="1" applyFont="1" applyFill="1" applyBorder="1" applyAlignment="1">
      <alignment horizontal="center" vertical="center"/>
    </xf>
    <xf numFmtId="172" fontId="20" fillId="0" borderId="41" xfId="0" applyNumberFormat="1" applyFont="1" applyFill="1" applyBorder="1" applyAlignment="1">
      <alignment horizontal="center" vertical="center"/>
    </xf>
    <xf numFmtId="172" fontId="20" fillId="0" borderId="15" xfId="0" applyNumberFormat="1" applyFont="1" applyFill="1" applyBorder="1" applyAlignment="1">
      <alignment horizontal="center" vertical="center"/>
    </xf>
    <xf numFmtId="173" fontId="21" fillId="0" borderId="40" xfId="0" applyNumberFormat="1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center" vertical="center"/>
    </xf>
    <xf numFmtId="172" fontId="9" fillId="4" borderId="5" xfId="0" applyNumberFormat="1" applyFont="1" applyFill="1" applyBorder="1" applyAlignment="1">
      <alignment horizontal="center"/>
    </xf>
    <xf numFmtId="173" fontId="9" fillId="4" borderId="10" xfId="0" applyNumberFormat="1" applyFont="1" applyFill="1" applyBorder="1" applyAlignment="1">
      <alignment horizontal="center" vertical="center"/>
    </xf>
    <xf numFmtId="164" fontId="9" fillId="4" borderId="10" xfId="0" applyFont="1" applyFill="1" applyBorder="1" applyAlignment="1">
      <alignment horizontal="center" vertical="center"/>
    </xf>
    <xf numFmtId="164" fontId="9" fillId="4" borderId="42" xfId="0" applyFont="1" applyFill="1" applyBorder="1" applyAlignment="1">
      <alignment horizontal="center" vertical="center"/>
    </xf>
    <xf numFmtId="172" fontId="20" fillId="0" borderId="6" xfId="0" applyNumberFormat="1" applyFont="1" applyFill="1" applyBorder="1" applyAlignment="1">
      <alignment horizontal="center" vertical="center" wrapText="1"/>
    </xf>
    <xf numFmtId="164" fontId="20" fillId="0" borderId="22" xfId="0" applyFont="1" applyFill="1" applyBorder="1" applyAlignment="1">
      <alignment horizontal="center" vertical="center"/>
    </xf>
    <xf numFmtId="164" fontId="20" fillId="0" borderId="23" xfId="0" applyFont="1" applyFill="1" applyBorder="1" applyAlignment="1">
      <alignment horizontal="center" vertical="center"/>
    </xf>
    <xf numFmtId="164" fontId="20" fillId="0" borderId="3" xfId="0" applyFont="1" applyFill="1" applyBorder="1" applyAlignment="1">
      <alignment horizontal="center" vertical="center"/>
    </xf>
    <xf numFmtId="164" fontId="20" fillId="0" borderId="6" xfId="0" applyFont="1" applyFill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center"/>
    </xf>
    <xf numFmtId="164" fontId="20" fillId="0" borderId="20" xfId="0" applyFont="1" applyFill="1" applyBorder="1" applyAlignment="1">
      <alignment horizontal="center" vertical="center"/>
    </xf>
    <xf numFmtId="164" fontId="20" fillId="0" borderId="19" xfId="0" applyFont="1" applyFill="1" applyBorder="1" applyAlignment="1">
      <alignment horizontal="center" vertical="center" wrapText="1"/>
    </xf>
    <xf numFmtId="164" fontId="21" fillId="0" borderId="22" xfId="0" applyFont="1" applyFill="1" applyBorder="1" applyAlignment="1">
      <alignment horizontal="center" vertical="center"/>
    </xf>
    <xf numFmtId="164" fontId="20" fillId="0" borderId="11" xfId="0" applyFont="1" applyFill="1" applyBorder="1" applyAlignment="1">
      <alignment horizontal="center" vertical="center"/>
    </xf>
    <xf numFmtId="164" fontId="9" fillId="4" borderId="11" xfId="0" applyFont="1" applyFill="1" applyBorder="1" applyAlignment="1">
      <alignment horizontal="center"/>
    </xf>
    <xf numFmtId="164" fontId="20" fillId="0" borderId="19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43" xfId="0" applyNumberFormat="1" applyFont="1" applyFill="1" applyBorder="1" applyAlignment="1">
      <alignment horizontal="center" vertical="center"/>
    </xf>
    <xf numFmtId="172" fontId="20" fillId="0" borderId="14" xfId="0" applyNumberFormat="1" applyFont="1" applyFill="1" applyBorder="1" applyAlignment="1">
      <alignment horizontal="center" vertical="center"/>
    </xf>
    <xf numFmtId="164" fontId="21" fillId="0" borderId="44" xfId="0" applyFont="1" applyFill="1" applyBorder="1" applyAlignment="1">
      <alignment horizontal="center" vertical="center"/>
    </xf>
    <xf numFmtId="164" fontId="20" fillId="0" borderId="45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 vertical="center"/>
    </xf>
    <xf numFmtId="172" fontId="20" fillId="0" borderId="29" xfId="0" applyNumberFormat="1" applyFont="1" applyFill="1" applyBorder="1" applyAlignment="1">
      <alignment horizontal="center" vertical="center"/>
    </xf>
    <xf numFmtId="164" fontId="21" fillId="0" borderId="46" xfId="0" applyFont="1" applyFill="1" applyBorder="1" applyAlignment="1">
      <alignment horizontal="center" vertical="center"/>
    </xf>
    <xf numFmtId="171" fontId="9" fillId="4" borderId="6" xfId="0" applyNumberFormat="1" applyFont="1" applyFill="1" applyBorder="1" applyAlignment="1">
      <alignment horizontal="center"/>
    </xf>
    <xf numFmtId="171" fontId="20" fillId="0" borderId="6" xfId="0" applyNumberFormat="1" applyFont="1" applyBorder="1" applyAlignment="1">
      <alignment horizontal="center" vertical="center"/>
    </xf>
    <xf numFmtId="173" fontId="21" fillId="2" borderId="6" xfId="0" applyNumberFormat="1" applyFont="1" applyFill="1" applyBorder="1" applyAlignment="1">
      <alignment horizontal="center" vertical="center"/>
    </xf>
    <xf numFmtId="173" fontId="21" fillId="0" borderId="6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171" fontId="20" fillId="0" borderId="7" xfId="0" applyNumberFormat="1" applyFont="1" applyFill="1" applyBorder="1" applyAlignment="1">
      <alignment horizontal="center" vertical="center"/>
    </xf>
    <xf numFmtId="173" fontId="21" fillId="0" borderId="7" xfId="0" applyNumberFormat="1" applyFont="1" applyFill="1" applyBorder="1" applyAlignment="1">
      <alignment horizontal="center" vertical="center"/>
    </xf>
    <xf numFmtId="171" fontId="20" fillId="0" borderId="2" xfId="0" applyNumberFormat="1" applyFont="1" applyFill="1" applyBorder="1" applyAlignment="1">
      <alignment horizontal="center" vertical="center"/>
    </xf>
    <xf numFmtId="171" fontId="21" fillId="0" borderId="6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8" fontId="6" fillId="2" borderId="6" xfId="0" applyNumberFormat="1" applyFont="1" applyFill="1" applyBorder="1" applyAlignment="1">
      <alignment horizontal="center" vertical="center"/>
    </xf>
    <xf numFmtId="168" fontId="22" fillId="2" borderId="1" xfId="0" applyNumberFormat="1" applyFont="1" applyFill="1" applyBorder="1" applyAlignment="1">
      <alignment horizontal="left" vertical="center"/>
    </xf>
    <xf numFmtId="164" fontId="23" fillId="2" borderId="2" xfId="0" applyFont="1" applyFill="1" applyBorder="1" applyAlignment="1">
      <alignment vertical="center"/>
    </xf>
    <xf numFmtId="164" fontId="24" fillId="2" borderId="6" xfId="0" applyFont="1" applyFill="1" applyBorder="1" applyAlignment="1">
      <alignment horizontal="left" vertical="center"/>
    </xf>
    <xf numFmtId="165" fontId="24" fillId="2" borderId="6" xfId="0" applyNumberFormat="1" applyFont="1" applyFill="1" applyBorder="1" applyAlignment="1">
      <alignment horizontal="center" vertical="center"/>
    </xf>
    <xf numFmtId="165" fontId="24" fillId="2" borderId="6" xfId="0" applyNumberFormat="1" applyFont="1" applyFill="1" applyBorder="1" applyAlignment="1">
      <alignment horizontal="center" vertical="center" wrapText="1"/>
    </xf>
    <xf numFmtId="164" fontId="0" fillId="2" borderId="8" xfId="0" applyFill="1" applyBorder="1" applyAlignment="1">
      <alignment/>
    </xf>
    <xf numFmtId="164" fontId="0" fillId="2" borderId="0" xfId="0" applyFill="1" applyBorder="1" applyAlignment="1">
      <alignment/>
    </xf>
    <xf numFmtId="164" fontId="17" fillId="2" borderId="6" xfId="0" applyFont="1" applyFill="1" applyBorder="1" applyAlignment="1">
      <alignment horizontal="left" vertical="center"/>
    </xf>
    <xf numFmtId="165" fontId="17" fillId="2" borderId="6" xfId="0" applyNumberFormat="1" applyFont="1" applyFill="1" applyBorder="1" applyAlignment="1">
      <alignment horizontal="center" vertical="center"/>
    </xf>
    <xf numFmtId="164" fontId="17" fillId="2" borderId="8" xfId="0" applyFont="1" applyFill="1" applyBorder="1" applyAlignment="1">
      <alignment vertical="center"/>
    </xf>
    <xf numFmtId="164" fontId="17" fillId="2" borderId="0" xfId="0" applyFont="1" applyFill="1" applyBorder="1" applyAlignment="1">
      <alignment vertical="center"/>
    </xf>
    <xf numFmtId="165" fontId="17" fillId="2" borderId="0" xfId="0" applyNumberFormat="1" applyFont="1" applyFill="1" applyBorder="1" applyAlignment="1">
      <alignment vertical="center"/>
    </xf>
    <xf numFmtId="165" fontId="17" fillId="2" borderId="9" xfId="0" applyNumberFormat="1" applyFont="1" applyFill="1" applyBorder="1" applyAlignment="1">
      <alignment vertical="center"/>
    </xf>
    <xf numFmtId="164" fontId="19" fillId="2" borderId="0" xfId="0" applyFont="1" applyFill="1" applyBorder="1" applyAlignment="1">
      <alignment horizontal="center"/>
    </xf>
    <xf numFmtId="167" fontId="19" fillId="2" borderId="0" xfId="0" applyNumberFormat="1" applyFont="1" applyFill="1" applyBorder="1" applyAlignment="1">
      <alignment/>
    </xf>
    <xf numFmtId="164" fontId="22" fillId="2" borderId="1" xfId="0" applyFont="1" applyFill="1" applyBorder="1" applyAlignment="1">
      <alignment horizontal="left" vertical="center"/>
    </xf>
    <xf numFmtId="164" fontId="0" fillId="2" borderId="2" xfId="0" applyFill="1" applyBorder="1" applyAlignment="1">
      <alignment vertical="center"/>
    </xf>
    <xf numFmtId="164" fontId="23" fillId="2" borderId="2" xfId="0" applyFont="1" applyFill="1" applyBorder="1" applyAlignment="1">
      <alignment horizontal="center" vertical="center"/>
    </xf>
    <xf numFmtId="164" fontId="17" fillId="0" borderId="6" xfId="0" applyFont="1" applyFill="1" applyBorder="1" applyAlignment="1">
      <alignment horizontal="left" vertical="center"/>
    </xf>
    <xf numFmtId="164" fontId="12" fillId="2" borderId="8" xfId="0" applyFont="1" applyFill="1" applyBorder="1" applyAlignment="1">
      <alignment/>
    </xf>
    <xf numFmtId="164" fontId="12" fillId="2" borderId="7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25" fillId="0" borderId="6" xfId="0" applyFont="1" applyBorder="1" applyAlignment="1">
      <alignment horizontal="center" vertical="center" wrapText="1"/>
    </xf>
    <xf numFmtId="164" fontId="26" fillId="0" borderId="6" xfId="0" applyFont="1" applyBorder="1" applyAlignment="1">
      <alignment horizontal="center" vertical="center"/>
    </xf>
    <xf numFmtId="164" fontId="26" fillId="0" borderId="12" xfId="0" applyFont="1" applyFill="1" applyBorder="1" applyAlignment="1">
      <alignment horizontal="center" vertical="center"/>
    </xf>
    <xf numFmtId="170" fontId="26" fillId="2" borderId="6" xfId="0" applyNumberFormat="1" applyFont="1" applyFill="1" applyBorder="1" applyAlignment="1">
      <alignment horizontal="center" vertical="center" wrapText="1"/>
    </xf>
    <xf numFmtId="172" fontId="26" fillId="2" borderId="12" xfId="0" applyNumberFormat="1" applyFont="1" applyFill="1" applyBorder="1" applyAlignment="1">
      <alignment horizontal="center" vertical="center" wrapText="1"/>
    </xf>
    <xf numFmtId="172" fontId="26" fillId="2" borderId="6" xfId="0" applyNumberFormat="1" applyFont="1" applyFill="1" applyBorder="1" applyAlignment="1">
      <alignment horizontal="center" vertical="center" wrapText="1"/>
    </xf>
    <xf numFmtId="172" fontId="26" fillId="0" borderId="12" xfId="0" applyNumberFormat="1" applyFont="1" applyFill="1" applyBorder="1" applyAlignment="1">
      <alignment horizontal="center" vertical="center" wrapText="1"/>
    </xf>
    <xf numFmtId="164" fontId="26" fillId="0" borderId="12" xfId="0" applyFont="1" applyBorder="1" applyAlignment="1">
      <alignment horizontal="center" vertical="center" wrapText="1"/>
    </xf>
    <xf numFmtId="164" fontId="27" fillId="0" borderId="6" xfId="0" applyFont="1" applyBorder="1" applyAlignment="1">
      <alignment horizontal="center" vertical="center"/>
    </xf>
    <xf numFmtId="175" fontId="27" fillId="0" borderId="6" xfId="19" applyNumberFormat="1" applyFont="1" applyFill="1" applyBorder="1" applyAlignment="1" applyProtection="1">
      <alignment horizontal="center" vertical="center"/>
      <protection/>
    </xf>
    <xf numFmtId="172" fontId="21" fillId="0" borderId="47" xfId="0" applyNumberFormat="1" applyFont="1" applyFill="1" applyBorder="1" applyAlignment="1">
      <alignment horizontal="left" vertical="top"/>
    </xf>
    <xf numFmtId="172" fontId="21" fillId="0" borderId="48" xfId="0" applyNumberFormat="1" applyFont="1" applyFill="1" applyBorder="1" applyAlignment="1">
      <alignment horizontal="center" vertical="center"/>
    </xf>
    <xf numFmtId="165" fontId="21" fillId="0" borderId="47" xfId="0" applyNumberFormat="1" applyFont="1" applyFill="1" applyBorder="1" applyAlignment="1" applyProtection="1">
      <alignment horizontal="center" vertical="center"/>
      <protection hidden="1"/>
    </xf>
    <xf numFmtId="165" fontId="26" fillId="0" borderId="48" xfId="0" applyNumberFormat="1" applyFont="1" applyFill="1" applyBorder="1" applyAlignment="1">
      <alignment horizontal="right"/>
    </xf>
    <xf numFmtId="165" fontId="12" fillId="0" borderId="0" xfId="19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72" fontId="21" fillId="0" borderId="49" xfId="0" applyNumberFormat="1" applyFont="1" applyFill="1" applyBorder="1" applyAlignment="1">
      <alignment horizontal="left" vertical="top"/>
    </xf>
    <xf numFmtId="172" fontId="21" fillId="0" borderId="50" xfId="0" applyNumberFormat="1" applyFont="1" applyFill="1" applyBorder="1" applyAlignment="1">
      <alignment horizontal="center" vertical="center"/>
    </xf>
    <xf numFmtId="165" fontId="21" fillId="0" borderId="49" xfId="0" applyNumberFormat="1" applyFont="1" applyFill="1" applyBorder="1" applyAlignment="1" applyProtection="1">
      <alignment horizontal="center" vertical="center"/>
      <protection hidden="1"/>
    </xf>
    <xf numFmtId="165" fontId="26" fillId="0" borderId="50" xfId="0" applyNumberFormat="1" applyFont="1" applyFill="1" applyBorder="1" applyAlignment="1">
      <alignment horizontal="right"/>
    </xf>
    <xf numFmtId="172" fontId="21" fillId="0" borderId="49" xfId="0" applyNumberFormat="1" applyFont="1" applyFill="1" applyBorder="1" applyAlignment="1">
      <alignment horizontal="left"/>
    </xf>
    <xf numFmtId="164" fontId="21" fillId="0" borderId="49" xfId="0" applyFont="1" applyFill="1" applyBorder="1" applyAlignment="1">
      <alignment horizontal="left" vertical="top"/>
    </xf>
    <xf numFmtId="165" fontId="20" fillId="0" borderId="50" xfId="0" applyNumberFormat="1" applyFont="1" applyFill="1" applyBorder="1" applyAlignment="1">
      <alignment horizontal="right"/>
    </xf>
    <xf numFmtId="164" fontId="21" fillId="0" borderId="50" xfId="0" applyFont="1" applyFill="1" applyBorder="1" applyAlignment="1">
      <alignment horizontal="center" vertical="top"/>
    </xf>
    <xf numFmtId="165" fontId="13" fillId="0" borderId="0" xfId="19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164" fontId="15" fillId="0" borderId="0" xfId="0" applyFont="1" applyAlignment="1">
      <alignment/>
    </xf>
    <xf numFmtId="172" fontId="21" fillId="0" borderId="49" xfId="0" applyNumberFormat="1" applyFont="1" applyFill="1" applyBorder="1" applyAlignment="1">
      <alignment horizontal="left" vertical="top" wrapText="1"/>
    </xf>
    <xf numFmtId="172" fontId="21" fillId="0" borderId="50" xfId="0" applyNumberFormat="1" applyFont="1" applyFill="1" applyBorder="1" applyAlignment="1">
      <alignment horizontal="center"/>
    </xf>
    <xf numFmtId="164" fontId="21" fillId="0" borderId="49" xfId="0" applyFont="1" applyFill="1" applyBorder="1" applyAlignment="1">
      <alignment horizontal="left" wrapText="1"/>
    </xf>
    <xf numFmtId="164" fontId="21" fillId="0" borderId="50" xfId="0" applyFont="1" applyFill="1" applyBorder="1" applyAlignment="1">
      <alignment horizontal="center" wrapText="1"/>
    </xf>
    <xf numFmtId="164" fontId="21" fillId="0" borderId="51" xfId="0" applyFont="1" applyFill="1" applyBorder="1" applyAlignment="1">
      <alignment horizontal="left" wrapText="1"/>
    </xf>
    <xf numFmtId="164" fontId="21" fillId="0" borderId="52" xfId="0" applyFont="1" applyFill="1" applyBorder="1" applyAlignment="1">
      <alignment horizontal="center" wrapText="1"/>
    </xf>
    <xf numFmtId="165" fontId="21" fillId="0" borderId="51" xfId="0" applyNumberFormat="1" applyFont="1" applyFill="1" applyBorder="1" applyAlignment="1" applyProtection="1">
      <alignment horizontal="center" vertical="center"/>
      <protection hidden="1"/>
    </xf>
    <xf numFmtId="165" fontId="26" fillId="0" borderId="5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Relationship Id="rId7" Type="http://schemas.openxmlformats.org/officeDocument/2006/relationships/image" Target="../media/image19.png" /><Relationship Id="rId8" Type="http://schemas.openxmlformats.org/officeDocument/2006/relationships/image" Target="../media/image20.png" /><Relationship Id="rId9" Type="http://schemas.openxmlformats.org/officeDocument/2006/relationships/image" Target="../media/image21.png" /><Relationship Id="rId10" Type="http://schemas.openxmlformats.org/officeDocument/2006/relationships/image" Target="../media/image22.png" /><Relationship Id="rId11" Type="http://schemas.openxmlformats.org/officeDocument/2006/relationships/image" Target="../media/image23.png" /><Relationship Id="rId12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Relationship Id="rId6" Type="http://schemas.openxmlformats.org/officeDocument/2006/relationships/image" Target="../media/image29.emf" /><Relationship Id="rId7" Type="http://schemas.openxmlformats.org/officeDocument/2006/relationships/image" Target="../media/image30.emf" /><Relationship Id="rId8" Type="http://schemas.openxmlformats.org/officeDocument/2006/relationships/image" Target="../media/image31.emf" /><Relationship Id="rId9" Type="http://schemas.openxmlformats.org/officeDocument/2006/relationships/image" Target="../media/image32.png" /><Relationship Id="rId10" Type="http://schemas.openxmlformats.org/officeDocument/2006/relationships/image" Target="../media/image33.png" /><Relationship Id="rId11" Type="http://schemas.openxmlformats.org/officeDocument/2006/relationships/image" Target="../media/image34.emf" /><Relationship Id="rId12" Type="http://schemas.openxmlformats.org/officeDocument/2006/relationships/image" Target="../media/image35.emf" /><Relationship Id="rId13" Type="http://schemas.openxmlformats.org/officeDocument/2006/relationships/image" Target="../media/image36.png" /><Relationship Id="rId14" Type="http://schemas.openxmlformats.org/officeDocument/2006/relationships/image" Target="../media/image37.emf" /><Relationship Id="rId15" Type="http://schemas.openxmlformats.org/officeDocument/2006/relationships/image" Target="../media/image38.emf" /><Relationship Id="rId16" Type="http://schemas.openxmlformats.org/officeDocument/2006/relationships/image" Target="../media/image39.emf" /><Relationship Id="rId17" Type="http://schemas.openxmlformats.org/officeDocument/2006/relationships/image" Target="../media/image40.jpeg" /><Relationship Id="rId18" Type="http://schemas.openxmlformats.org/officeDocument/2006/relationships/image" Target="../media/image41.png" /><Relationship Id="rId19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3.emf" /><Relationship Id="rId3" Type="http://schemas.openxmlformats.org/officeDocument/2006/relationships/image" Target="../media/image44.emf" /><Relationship Id="rId4" Type="http://schemas.openxmlformats.org/officeDocument/2006/relationships/image" Target="../media/image45.emf" /><Relationship Id="rId5" Type="http://schemas.openxmlformats.org/officeDocument/2006/relationships/image" Target="../media/image46.emf" /><Relationship Id="rId6" Type="http://schemas.openxmlformats.org/officeDocument/2006/relationships/image" Target="../media/image47.emf" /><Relationship Id="rId7" Type="http://schemas.openxmlformats.org/officeDocument/2006/relationships/image" Target="../media/image48.emf" /><Relationship Id="rId8" Type="http://schemas.openxmlformats.org/officeDocument/2006/relationships/image" Target="../media/image49.emf" /><Relationship Id="rId9" Type="http://schemas.openxmlformats.org/officeDocument/2006/relationships/image" Target="../media/image50.emf" /><Relationship Id="rId10" Type="http://schemas.openxmlformats.org/officeDocument/2006/relationships/image" Target="../media/image51.emf" /><Relationship Id="rId11" Type="http://schemas.openxmlformats.org/officeDocument/2006/relationships/image" Target="../media/image52.emf" /><Relationship Id="rId12" Type="http://schemas.openxmlformats.org/officeDocument/2006/relationships/image" Target="../media/image53.emf" /><Relationship Id="rId13" Type="http://schemas.openxmlformats.org/officeDocument/2006/relationships/image" Target="../media/image54.emf" /><Relationship Id="rId14" Type="http://schemas.openxmlformats.org/officeDocument/2006/relationships/image" Target="../media/image55.emf" /><Relationship Id="rId15" Type="http://schemas.openxmlformats.org/officeDocument/2006/relationships/image" Target="../media/image56.emf" /><Relationship Id="rId16" Type="http://schemas.openxmlformats.org/officeDocument/2006/relationships/image" Target="../media/image57.emf" /><Relationship Id="rId17" Type="http://schemas.openxmlformats.org/officeDocument/2006/relationships/image" Target="../media/image24.emf" /><Relationship Id="rId18" Type="http://schemas.openxmlformats.org/officeDocument/2006/relationships/image" Target="../media/image58.emf" /><Relationship Id="rId19" Type="http://schemas.openxmlformats.org/officeDocument/2006/relationships/image" Target="../media/image59.emf" /><Relationship Id="rId20" Type="http://schemas.openxmlformats.org/officeDocument/2006/relationships/image" Target="../media/image8.emf" /><Relationship Id="rId21" Type="http://schemas.openxmlformats.org/officeDocument/2006/relationships/image" Target="../media/image60.emf" /><Relationship Id="rId22" Type="http://schemas.openxmlformats.org/officeDocument/2006/relationships/image" Target="../media/image61.emf" /><Relationship Id="rId23" Type="http://schemas.openxmlformats.org/officeDocument/2006/relationships/image" Target="../media/image62.emf" /><Relationship Id="rId24" Type="http://schemas.openxmlformats.org/officeDocument/2006/relationships/image" Target="../media/image63.emf" /><Relationship Id="rId25" Type="http://schemas.openxmlformats.org/officeDocument/2006/relationships/image" Target="../media/image64.emf" /><Relationship Id="rId26" Type="http://schemas.openxmlformats.org/officeDocument/2006/relationships/image" Target="../media/image65.emf" /><Relationship Id="rId27" Type="http://schemas.openxmlformats.org/officeDocument/2006/relationships/image" Target="../media/image66.emf" /><Relationship Id="rId28" Type="http://schemas.openxmlformats.org/officeDocument/2006/relationships/image" Target="../media/image67.emf" /><Relationship Id="rId29" Type="http://schemas.openxmlformats.org/officeDocument/2006/relationships/image" Target="../media/image68.emf" /><Relationship Id="rId30" Type="http://schemas.openxmlformats.org/officeDocument/2006/relationships/image" Target="../media/image69.emf" /><Relationship Id="rId31" Type="http://schemas.openxmlformats.org/officeDocument/2006/relationships/image" Target="../media/image70.emf" /><Relationship Id="rId32" Type="http://schemas.openxmlformats.org/officeDocument/2006/relationships/image" Target="../media/image71.emf" /><Relationship Id="rId33" Type="http://schemas.openxmlformats.org/officeDocument/2006/relationships/image" Target="../media/image72.emf" /><Relationship Id="rId34" Type="http://schemas.openxmlformats.org/officeDocument/2006/relationships/image" Target="../media/image73.emf" /><Relationship Id="rId35" Type="http://schemas.openxmlformats.org/officeDocument/2006/relationships/image" Target="../media/image74.emf" /><Relationship Id="rId36" Type="http://schemas.openxmlformats.org/officeDocument/2006/relationships/image" Target="../media/image75.emf" /><Relationship Id="rId37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5.emf" /><Relationship Id="rId3" Type="http://schemas.openxmlformats.org/officeDocument/2006/relationships/image" Target="../media/image48.emf" /><Relationship Id="rId4" Type="http://schemas.openxmlformats.org/officeDocument/2006/relationships/image" Target="../media/image52.emf" /><Relationship Id="rId5" Type="http://schemas.openxmlformats.org/officeDocument/2006/relationships/image" Target="../media/image54.emf" /><Relationship Id="rId6" Type="http://schemas.openxmlformats.org/officeDocument/2006/relationships/image" Target="../media/image56.emf" /><Relationship Id="rId7" Type="http://schemas.openxmlformats.org/officeDocument/2006/relationships/image" Target="../media/image62.emf" /><Relationship Id="rId8" Type="http://schemas.openxmlformats.org/officeDocument/2006/relationships/image" Target="../media/image64.emf" /><Relationship Id="rId9" Type="http://schemas.openxmlformats.org/officeDocument/2006/relationships/image" Target="../media/image67.emf" /><Relationship Id="rId10" Type="http://schemas.openxmlformats.org/officeDocument/2006/relationships/image" Target="../media/image71.emf" /><Relationship Id="rId11" Type="http://schemas.openxmlformats.org/officeDocument/2006/relationships/image" Target="../media/image73.emf" /><Relationship Id="rId12" Type="http://schemas.openxmlformats.org/officeDocument/2006/relationships/image" Target="../media/image75.emf" /><Relationship Id="rId13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7.jpeg" /><Relationship Id="rId3" Type="http://schemas.openxmlformats.org/officeDocument/2006/relationships/image" Target="../media/image78.png" /><Relationship Id="rId4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238125</xdr:rowOff>
    </xdr:from>
    <xdr:to>
      <xdr:col>0</xdr:col>
      <xdr:colOff>1581150</xdr:colOff>
      <xdr:row>8</xdr:row>
      <xdr:rowOff>28575</xdr:rowOff>
    </xdr:to>
    <xdr:pic>
      <xdr:nvPicPr>
        <xdr:cNvPr id="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95600"/>
          <a:ext cx="13335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9</xdr:row>
      <xdr:rowOff>171450</xdr:rowOff>
    </xdr:from>
    <xdr:to>
      <xdr:col>0</xdr:col>
      <xdr:colOff>1562100</xdr:colOff>
      <xdr:row>11</xdr:row>
      <xdr:rowOff>152400</xdr:rowOff>
    </xdr:to>
    <xdr:pic>
      <xdr:nvPicPr>
        <xdr:cNvPr id="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086225"/>
          <a:ext cx="12858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66675</xdr:rowOff>
    </xdr:from>
    <xdr:to>
      <xdr:col>0</xdr:col>
      <xdr:colOff>1476375</xdr:colOff>
      <xdr:row>17</xdr:row>
      <xdr:rowOff>790575</xdr:rowOff>
    </xdr:to>
    <xdr:pic>
      <xdr:nvPicPr>
        <xdr:cNvPr id="3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34250"/>
          <a:ext cx="12096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19</xdr:row>
      <xdr:rowOff>38100</xdr:rowOff>
    </xdr:from>
    <xdr:to>
      <xdr:col>0</xdr:col>
      <xdr:colOff>1504950</xdr:colOff>
      <xdr:row>19</xdr:row>
      <xdr:rowOff>800100</xdr:rowOff>
    </xdr:to>
    <xdr:pic>
      <xdr:nvPicPr>
        <xdr:cNvPr id="4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8362950"/>
          <a:ext cx="11906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21</xdr:row>
      <xdr:rowOff>57150</xdr:rowOff>
    </xdr:from>
    <xdr:to>
      <xdr:col>0</xdr:col>
      <xdr:colOff>1409700</xdr:colOff>
      <xdr:row>21</xdr:row>
      <xdr:rowOff>762000</xdr:rowOff>
    </xdr:to>
    <xdr:pic>
      <xdr:nvPicPr>
        <xdr:cNvPr id="5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9458325"/>
          <a:ext cx="8953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23</xdr:row>
      <xdr:rowOff>57150</xdr:rowOff>
    </xdr:from>
    <xdr:to>
      <xdr:col>0</xdr:col>
      <xdr:colOff>1600200</xdr:colOff>
      <xdr:row>23</xdr:row>
      <xdr:rowOff>733425</xdr:rowOff>
    </xdr:to>
    <xdr:pic>
      <xdr:nvPicPr>
        <xdr:cNvPr id="6" name="Picture 2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0477500"/>
          <a:ext cx="13811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552450</xdr:colOff>
      <xdr:row>25</xdr:row>
      <xdr:rowOff>85725</xdr:rowOff>
    </xdr:from>
    <xdr:to>
      <xdr:col>0</xdr:col>
      <xdr:colOff>1247775</xdr:colOff>
      <xdr:row>25</xdr:row>
      <xdr:rowOff>809625</xdr:rowOff>
    </xdr:to>
    <xdr:pic>
      <xdr:nvPicPr>
        <xdr:cNvPr id="7" name="Picture 1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1152525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552450</xdr:colOff>
      <xdr:row>26</xdr:row>
      <xdr:rowOff>152400</xdr:rowOff>
    </xdr:from>
    <xdr:to>
      <xdr:col>0</xdr:col>
      <xdr:colOff>1238250</xdr:colOff>
      <xdr:row>26</xdr:row>
      <xdr:rowOff>847725</xdr:rowOff>
    </xdr:to>
    <xdr:pic>
      <xdr:nvPicPr>
        <xdr:cNvPr id="8" name="Picture 1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12573000"/>
          <a:ext cx="6762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28</xdr:row>
      <xdr:rowOff>76200</xdr:rowOff>
    </xdr:from>
    <xdr:to>
      <xdr:col>0</xdr:col>
      <xdr:colOff>1162050</xdr:colOff>
      <xdr:row>30</xdr:row>
      <xdr:rowOff>142875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3696950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32</xdr:row>
      <xdr:rowOff>38100</xdr:rowOff>
    </xdr:from>
    <xdr:to>
      <xdr:col>0</xdr:col>
      <xdr:colOff>1209675</xdr:colOff>
      <xdr:row>32</xdr:row>
      <xdr:rowOff>647700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" y="14792325"/>
          <a:ext cx="7334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12</xdr:row>
      <xdr:rowOff>76200</xdr:rowOff>
    </xdr:from>
    <xdr:to>
      <xdr:col>0</xdr:col>
      <xdr:colOff>1447800</xdr:colOff>
      <xdr:row>13</xdr:row>
      <xdr:rowOff>371475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133975"/>
          <a:ext cx="13239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14</xdr:row>
      <xdr:rowOff>38100</xdr:rowOff>
    </xdr:from>
    <xdr:to>
      <xdr:col>0</xdr:col>
      <xdr:colOff>1400175</xdr:colOff>
      <xdr:row>15</xdr:row>
      <xdr:rowOff>371475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6105525"/>
          <a:ext cx="1247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66675</xdr:colOff>
      <xdr:row>0</xdr:row>
      <xdr:rowOff>28575</xdr:rowOff>
    </xdr:from>
    <xdr:to>
      <xdr:col>2</xdr:col>
      <xdr:colOff>504825</xdr:colOff>
      <xdr:row>1</xdr:row>
      <xdr:rowOff>9525</xdr:rowOff>
    </xdr:to>
    <xdr:pic>
      <xdr:nvPicPr>
        <xdr:cNvPr id="13" name="Изображение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28575"/>
          <a:ext cx="35814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171450</xdr:rowOff>
    </xdr:from>
    <xdr:to>
      <xdr:col>0</xdr:col>
      <xdr:colOff>1581150</xdr:colOff>
      <xdr:row>19</xdr:row>
      <xdr:rowOff>133350</xdr:rowOff>
    </xdr:to>
    <xdr:pic>
      <xdr:nvPicPr>
        <xdr:cNvPr id="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81875"/>
          <a:ext cx="13239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23</xdr:row>
      <xdr:rowOff>190500</xdr:rowOff>
    </xdr:from>
    <xdr:to>
      <xdr:col>0</xdr:col>
      <xdr:colOff>1924050</xdr:colOff>
      <xdr:row>25</xdr:row>
      <xdr:rowOff>133350</xdr:rowOff>
    </xdr:to>
    <xdr:pic>
      <xdr:nvPicPr>
        <xdr:cNvPr id="2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163050"/>
          <a:ext cx="18669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21</xdr:row>
      <xdr:rowOff>28575</xdr:rowOff>
    </xdr:from>
    <xdr:to>
      <xdr:col>0</xdr:col>
      <xdr:colOff>1362075</xdr:colOff>
      <xdr:row>22</xdr:row>
      <xdr:rowOff>361950</xdr:rowOff>
    </xdr:to>
    <xdr:pic>
      <xdr:nvPicPr>
        <xdr:cNvPr id="3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8239125"/>
          <a:ext cx="9525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27</xdr:row>
      <xdr:rowOff>228600</xdr:rowOff>
    </xdr:from>
    <xdr:to>
      <xdr:col>0</xdr:col>
      <xdr:colOff>1438275</xdr:colOff>
      <xdr:row>27</xdr:row>
      <xdr:rowOff>914400</xdr:rowOff>
    </xdr:to>
    <xdr:pic>
      <xdr:nvPicPr>
        <xdr:cNvPr id="4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10515600"/>
          <a:ext cx="10001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29</xdr:row>
      <xdr:rowOff>200025</xdr:rowOff>
    </xdr:from>
    <xdr:to>
      <xdr:col>0</xdr:col>
      <xdr:colOff>1647825</xdr:colOff>
      <xdr:row>29</xdr:row>
      <xdr:rowOff>514350</xdr:rowOff>
    </xdr:to>
    <xdr:pic>
      <xdr:nvPicPr>
        <xdr:cNvPr id="5" name="Picture 2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11839575"/>
          <a:ext cx="13335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33</xdr:row>
      <xdr:rowOff>171450</xdr:rowOff>
    </xdr:from>
    <xdr:to>
      <xdr:col>0</xdr:col>
      <xdr:colOff>1619250</xdr:colOff>
      <xdr:row>33</xdr:row>
      <xdr:rowOff>609600</xdr:rowOff>
    </xdr:to>
    <xdr:pic>
      <xdr:nvPicPr>
        <xdr:cNvPr id="6" name="Picture 1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13639800"/>
          <a:ext cx="11430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6</xdr:row>
      <xdr:rowOff>47625</xdr:rowOff>
    </xdr:from>
    <xdr:to>
      <xdr:col>0</xdr:col>
      <xdr:colOff>1600200</xdr:colOff>
      <xdr:row>9</xdr:row>
      <xdr:rowOff>76200</xdr:rowOff>
    </xdr:to>
    <xdr:pic>
      <xdr:nvPicPr>
        <xdr:cNvPr id="7" name="Рисунок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2971800"/>
          <a:ext cx="13811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638175</xdr:colOff>
      <xdr:row>10</xdr:row>
      <xdr:rowOff>47625</xdr:rowOff>
    </xdr:from>
    <xdr:to>
      <xdr:col>0</xdr:col>
      <xdr:colOff>1362075</xdr:colOff>
      <xdr:row>11</xdr:row>
      <xdr:rowOff>304800</xdr:rowOff>
    </xdr:to>
    <xdr:pic>
      <xdr:nvPicPr>
        <xdr:cNvPr id="8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" y="3924300"/>
          <a:ext cx="7239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12</xdr:row>
      <xdr:rowOff>66675</xdr:rowOff>
    </xdr:from>
    <xdr:to>
      <xdr:col>0</xdr:col>
      <xdr:colOff>1219200</xdr:colOff>
      <xdr:row>12</xdr:row>
      <xdr:rowOff>866775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4743450"/>
          <a:ext cx="552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847725</xdr:colOff>
      <xdr:row>14</xdr:row>
      <xdr:rowOff>85725</xdr:rowOff>
    </xdr:from>
    <xdr:to>
      <xdr:col>0</xdr:col>
      <xdr:colOff>1066800</xdr:colOff>
      <xdr:row>14</xdr:row>
      <xdr:rowOff>819150</xdr:rowOff>
    </xdr:to>
    <xdr:pic>
      <xdr:nvPicPr>
        <xdr:cNvPr id="10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5905500"/>
          <a:ext cx="2190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523875</xdr:colOff>
      <xdr:row>31</xdr:row>
      <xdr:rowOff>104775</xdr:rowOff>
    </xdr:from>
    <xdr:to>
      <xdr:col>0</xdr:col>
      <xdr:colOff>1381125</xdr:colOff>
      <xdr:row>31</xdr:row>
      <xdr:rowOff>600075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3875" y="12649200"/>
          <a:ext cx="8572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438150</xdr:colOff>
      <xdr:row>1</xdr:row>
      <xdr:rowOff>352425</xdr:rowOff>
    </xdr:to>
    <xdr:pic>
      <xdr:nvPicPr>
        <xdr:cNvPr id="12" name="Изображение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581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</xdr:row>
      <xdr:rowOff>95250</xdr:rowOff>
    </xdr:from>
    <xdr:to>
      <xdr:col>0</xdr:col>
      <xdr:colOff>1171575</xdr:colOff>
      <xdr:row>4</xdr:row>
      <xdr:rowOff>981075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457575"/>
          <a:ext cx="542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10</xdr:row>
      <xdr:rowOff>276225</xdr:rowOff>
    </xdr:from>
    <xdr:to>
      <xdr:col>0</xdr:col>
      <xdr:colOff>666750</xdr:colOff>
      <xdr:row>12</xdr:row>
      <xdr:rowOff>171450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915150"/>
          <a:ext cx="5429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723900</xdr:colOff>
      <xdr:row>10</xdr:row>
      <xdr:rowOff>428625</xdr:rowOff>
    </xdr:from>
    <xdr:to>
      <xdr:col>0</xdr:col>
      <xdr:colOff>1266825</xdr:colOff>
      <xdr:row>12</xdr:row>
      <xdr:rowOff>123825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7067550"/>
          <a:ext cx="533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1323975</xdr:colOff>
      <xdr:row>11</xdr:row>
      <xdr:rowOff>95250</xdr:rowOff>
    </xdr:from>
    <xdr:to>
      <xdr:col>0</xdr:col>
      <xdr:colOff>1809750</xdr:colOff>
      <xdr:row>12</xdr:row>
      <xdr:rowOff>123825</xdr:rowOff>
    </xdr:to>
    <xdr:pic>
      <xdr:nvPicPr>
        <xdr:cNvPr id="4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7239000"/>
          <a:ext cx="4857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13</xdr:row>
      <xdr:rowOff>171450</xdr:rowOff>
    </xdr:from>
    <xdr:to>
      <xdr:col>0</xdr:col>
      <xdr:colOff>714375</xdr:colOff>
      <xdr:row>15</xdr:row>
      <xdr:rowOff>104775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8324850"/>
          <a:ext cx="4476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819150</xdr:colOff>
      <xdr:row>14</xdr:row>
      <xdr:rowOff>9525</xdr:rowOff>
    </xdr:from>
    <xdr:to>
      <xdr:col>0</xdr:col>
      <xdr:colOff>1257300</xdr:colOff>
      <xdr:row>15</xdr:row>
      <xdr:rowOff>85725</xdr:rowOff>
    </xdr:to>
    <xdr:pic>
      <xdr:nvPicPr>
        <xdr:cNvPr id="6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8667750"/>
          <a:ext cx="4286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1343025</xdr:colOff>
      <xdr:row>14</xdr:row>
      <xdr:rowOff>133350</xdr:rowOff>
    </xdr:from>
    <xdr:to>
      <xdr:col>0</xdr:col>
      <xdr:colOff>1714500</xdr:colOff>
      <xdr:row>15</xdr:row>
      <xdr:rowOff>66675</xdr:rowOff>
    </xdr:to>
    <xdr:pic>
      <xdr:nvPicPr>
        <xdr:cNvPr id="7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3025" y="8791575"/>
          <a:ext cx="3619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1257300</xdr:colOff>
      <xdr:row>18</xdr:row>
      <xdr:rowOff>238125</xdr:rowOff>
    </xdr:from>
    <xdr:to>
      <xdr:col>0</xdr:col>
      <xdr:colOff>1600200</xdr:colOff>
      <xdr:row>19</xdr:row>
      <xdr:rowOff>142875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7300" y="10648950"/>
          <a:ext cx="3429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819150</xdr:colOff>
      <xdr:row>18</xdr:row>
      <xdr:rowOff>19050</xdr:rowOff>
    </xdr:from>
    <xdr:to>
      <xdr:col>0</xdr:col>
      <xdr:colOff>1200150</xdr:colOff>
      <xdr:row>19</xdr:row>
      <xdr:rowOff>142875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10429875"/>
          <a:ext cx="3810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17</xdr:row>
      <xdr:rowOff>219075</xdr:rowOff>
    </xdr:from>
    <xdr:to>
      <xdr:col>0</xdr:col>
      <xdr:colOff>723900</xdr:colOff>
      <xdr:row>19</xdr:row>
      <xdr:rowOff>133350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" y="10058400"/>
          <a:ext cx="3619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942975</xdr:colOff>
      <xdr:row>22</xdr:row>
      <xdr:rowOff>161925</xdr:rowOff>
    </xdr:from>
    <xdr:to>
      <xdr:col>0</xdr:col>
      <xdr:colOff>1285875</xdr:colOff>
      <xdr:row>23</xdr:row>
      <xdr:rowOff>171450</xdr:rowOff>
    </xdr:to>
    <xdr:pic>
      <xdr:nvPicPr>
        <xdr:cNvPr id="11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2975" y="12325350"/>
          <a:ext cx="3429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21</xdr:row>
      <xdr:rowOff>314325</xdr:rowOff>
    </xdr:from>
    <xdr:to>
      <xdr:col>0</xdr:col>
      <xdr:colOff>904875</xdr:colOff>
      <xdr:row>23</xdr:row>
      <xdr:rowOff>161925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2039600"/>
          <a:ext cx="4000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25</xdr:row>
      <xdr:rowOff>161925</xdr:rowOff>
    </xdr:from>
    <xdr:to>
      <xdr:col>0</xdr:col>
      <xdr:colOff>1457325</xdr:colOff>
      <xdr:row>25</xdr:row>
      <xdr:rowOff>723900</xdr:rowOff>
    </xdr:to>
    <xdr:pic>
      <xdr:nvPicPr>
        <xdr:cNvPr id="13" name="Рисунок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7200" y="13392150"/>
          <a:ext cx="1000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6</xdr:row>
      <xdr:rowOff>323850</xdr:rowOff>
    </xdr:from>
    <xdr:to>
      <xdr:col>0</xdr:col>
      <xdr:colOff>638175</xdr:colOff>
      <xdr:row>8</xdr:row>
      <xdr:rowOff>123825</xdr:rowOff>
    </xdr:to>
    <xdr:pic>
      <xdr:nvPicPr>
        <xdr:cNvPr id="14" name="Picture 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7175" y="5048250"/>
          <a:ext cx="3810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781050</xdr:colOff>
      <xdr:row>7</xdr:row>
      <xdr:rowOff>66675</xdr:rowOff>
    </xdr:from>
    <xdr:to>
      <xdr:col>0</xdr:col>
      <xdr:colOff>1152525</xdr:colOff>
      <xdr:row>8</xdr:row>
      <xdr:rowOff>104775</xdr:rowOff>
    </xdr:to>
    <xdr:pic>
      <xdr:nvPicPr>
        <xdr:cNvPr id="15" name="Picture 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1050" y="5362575"/>
          <a:ext cx="3714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1314450</xdr:colOff>
      <xdr:row>7</xdr:row>
      <xdr:rowOff>171450</xdr:rowOff>
    </xdr:from>
    <xdr:to>
      <xdr:col>0</xdr:col>
      <xdr:colOff>1628775</xdr:colOff>
      <xdr:row>8</xdr:row>
      <xdr:rowOff>57150</xdr:rowOff>
    </xdr:to>
    <xdr:pic>
      <xdr:nvPicPr>
        <xdr:cNvPr id="16" name="Picture 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14450" y="5467350"/>
          <a:ext cx="3143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26</xdr:row>
      <xdr:rowOff>133350</xdr:rowOff>
    </xdr:from>
    <xdr:to>
      <xdr:col>0</xdr:col>
      <xdr:colOff>1600200</xdr:colOff>
      <xdr:row>26</xdr:row>
      <xdr:rowOff>876300</xdr:rowOff>
    </xdr:to>
    <xdr:pic>
      <xdr:nvPicPr>
        <xdr:cNvPr id="17" name="Picture 1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5275" y="14306550"/>
          <a:ext cx="13144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3</xdr:row>
      <xdr:rowOff>57150</xdr:rowOff>
    </xdr:from>
    <xdr:to>
      <xdr:col>0</xdr:col>
      <xdr:colOff>1238250</xdr:colOff>
      <xdr:row>3</xdr:row>
      <xdr:rowOff>962025</xdr:rowOff>
    </xdr:to>
    <xdr:pic>
      <xdr:nvPicPr>
        <xdr:cNvPr id="18" name="Рисунок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6275" y="2362200"/>
          <a:ext cx="5619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438150</xdr:colOff>
      <xdr:row>0</xdr:row>
      <xdr:rowOff>1104900</xdr:rowOff>
    </xdr:to>
    <xdr:pic>
      <xdr:nvPicPr>
        <xdr:cNvPr id="19" name="Изображение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3581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38100</xdr:rowOff>
    </xdr:from>
    <xdr:to>
      <xdr:col>1</xdr:col>
      <xdr:colOff>1276350</xdr:colOff>
      <xdr:row>10</xdr:row>
      <xdr:rowOff>542925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876675"/>
          <a:ext cx="6858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581025</xdr:colOff>
      <xdr:row>11</xdr:row>
      <xdr:rowOff>76200</xdr:rowOff>
    </xdr:from>
    <xdr:to>
      <xdr:col>1</xdr:col>
      <xdr:colOff>1285875</xdr:colOff>
      <xdr:row>12</xdr:row>
      <xdr:rowOff>504825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5095875"/>
          <a:ext cx="7143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13</xdr:row>
      <xdr:rowOff>85725</xdr:rowOff>
    </xdr:from>
    <xdr:to>
      <xdr:col>1</xdr:col>
      <xdr:colOff>1238250</xdr:colOff>
      <xdr:row>16</xdr:row>
      <xdr:rowOff>219075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6362700"/>
          <a:ext cx="7239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17</xdr:row>
      <xdr:rowOff>47625</xdr:rowOff>
    </xdr:from>
    <xdr:to>
      <xdr:col>1</xdr:col>
      <xdr:colOff>1247775</xdr:colOff>
      <xdr:row>18</xdr:row>
      <xdr:rowOff>571500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7639050"/>
          <a:ext cx="7048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533400</xdr:colOff>
      <xdr:row>19</xdr:row>
      <xdr:rowOff>142875</xdr:rowOff>
    </xdr:from>
    <xdr:to>
      <xdr:col>1</xdr:col>
      <xdr:colOff>1266825</xdr:colOff>
      <xdr:row>20</xdr:row>
      <xdr:rowOff>628650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8991600"/>
          <a:ext cx="7334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21</xdr:row>
      <xdr:rowOff>142875</xdr:rowOff>
    </xdr:from>
    <xdr:to>
      <xdr:col>1</xdr:col>
      <xdr:colOff>1257300</xdr:colOff>
      <xdr:row>22</xdr:row>
      <xdr:rowOff>590550</xdr:rowOff>
    </xdr:to>
    <xdr:pic>
      <xdr:nvPicPr>
        <xdr:cNvPr id="6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86175" y="10353675"/>
          <a:ext cx="7429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23</xdr:row>
      <xdr:rowOff>123825</xdr:rowOff>
    </xdr:from>
    <xdr:to>
      <xdr:col>1</xdr:col>
      <xdr:colOff>1247775</xdr:colOff>
      <xdr:row>24</xdr:row>
      <xdr:rowOff>571500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67125" y="11658600"/>
          <a:ext cx="7524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25</xdr:row>
      <xdr:rowOff>85725</xdr:rowOff>
    </xdr:from>
    <xdr:to>
      <xdr:col>1</xdr:col>
      <xdr:colOff>1228725</xdr:colOff>
      <xdr:row>28</xdr:row>
      <xdr:rowOff>228600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76650" y="12982575"/>
          <a:ext cx="7143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485775</xdr:colOff>
      <xdr:row>29</xdr:row>
      <xdr:rowOff>76200</xdr:rowOff>
    </xdr:from>
    <xdr:to>
      <xdr:col>1</xdr:col>
      <xdr:colOff>1219200</xdr:colOff>
      <xdr:row>30</xdr:row>
      <xdr:rowOff>561975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48075" y="14268450"/>
          <a:ext cx="7334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31</xdr:row>
      <xdr:rowOff>228600</xdr:rowOff>
    </xdr:from>
    <xdr:to>
      <xdr:col>1</xdr:col>
      <xdr:colOff>1190625</xdr:colOff>
      <xdr:row>32</xdr:row>
      <xdr:rowOff>400050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67125" y="15630525"/>
          <a:ext cx="6953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33</xdr:row>
      <xdr:rowOff>200025</xdr:rowOff>
    </xdr:from>
    <xdr:to>
      <xdr:col>1</xdr:col>
      <xdr:colOff>1228725</xdr:colOff>
      <xdr:row>33</xdr:row>
      <xdr:rowOff>971550</xdr:rowOff>
    </xdr:to>
    <xdr:pic>
      <xdr:nvPicPr>
        <xdr:cNvPr id="11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67125" y="16697325"/>
          <a:ext cx="733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34</xdr:row>
      <xdr:rowOff>190500</xdr:rowOff>
    </xdr:from>
    <xdr:to>
      <xdr:col>1</xdr:col>
      <xdr:colOff>1162050</xdr:colOff>
      <xdr:row>35</xdr:row>
      <xdr:rowOff>314325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0" y="17773650"/>
          <a:ext cx="7048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36</xdr:row>
      <xdr:rowOff>142875</xdr:rowOff>
    </xdr:from>
    <xdr:to>
      <xdr:col>1</xdr:col>
      <xdr:colOff>1181100</xdr:colOff>
      <xdr:row>36</xdr:row>
      <xdr:rowOff>933450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9975" y="18869025"/>
          <a:ext cx="7334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37</xdr:row>
      <xdr:rowOff>323850</xdr:rowOff>
    </xdr:from>
    <xdr:to>
      <xdr:col>1</xdr:col>
      <xdr:colOff>1238250</xdr:colOff>
      <xdr:row>38</xdr:row>
      <xdr:rowOff>333375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0" y="20135850"/>
          <a:ext cx="781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39</xdr:row>
      <xdr:rowOff>190500</xdr:rowOff>
    </xdr:from>
    <xdr:to>
      <xdr:col>1</xdr:col>
      <xdr:colOff>1238250</xdr:colOff>
      <xdr:row>39</xdr:row>
      <xdr:rowOff>923925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09975" y="21183600"/>
          <a:ext cx="7905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75</xdr:row>
      <xdr:rowOff>152400</xdr:rowOff>
    </xdr:from>
    <xdr:to>
      <xdr:col>1</xdr:col>
      <xdr:colOff>1152525</xdr:colOff>
      <xdr:row>75</xdr:row>
      <xdr:rowOff>1152525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00475" y="49387125"/>
          <a:ext cx="5048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76</xdr:row>
      <xdr:rowOff>114300</xdr:rowOff>
    </xdr:from>
    <xdr:to>
      <xdr:col>1</xdr:col>
      <xdr:colOff>1343025</xdr:colOff>
      <xdr:row>77</xdr:row>
      <xdr:rowOff>542925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14750" y="50634900"/>
          <a:ext cx="7810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70</xdr:row>
      <xdr:rowOff>142875</xdr:rowOff>
    </xdr:from>
    <xdr:to>
      <xdr:col>1</xdr:col>
      <xdr:colOff>1276350</xdr:colOff>
      <xdr:row>70</xdr:row>
      <xdr:rowOff>809625</xdr:rowOff>
    </xdr:to>
    <xdr:pic>
      <xdr:nvPicPr>
        <xdr:cNvPr id="18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29025" y="46253400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71</xdr:row>
      <xdr:rowOff>133350</xdr:rowOff>
    </xdr:from>
    <xdr:to>
      <xdr:col>1</xdr:col>
      <xdr:colOff>1295400</xdr:colOff>
      <xdr:row>71</xdr:row>
      <xdr:rowOff>762000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29025" y="47215425"/>
          <a:ext cx="8286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666750</xdr:colOff>
      <xdr:row>64</xdr:row>
      <xdr:rowOff>228600</xdr:rowOff>
    </xdr:from>
    <xdr:to>
      <xdr:col>1</xdr:col>
      <xdr:colOff>1247775</xdr:colOff>
      <xdr:row>64</xdr:row>
      <xdr:rowOff>866775</xdr:rowOff>
    </xdr:to>
    <xdr:pic>
      <xdr:nvPicPr>
        <xdr:cNvPr id="20" name="Picture 1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29050" y="42129075"/>
          <a:ext cx="5810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65</xdr:row>
      <xdr:rowOff>228600</xdr:rowOff>
    </xdr:from>
    <xdr:to>
      <xdr:col>1</xdr:col>
      <xdr:colOff>1247775</xdr:colOff>
      <xdr:row>65</xdr:row>
      <xdr:rowOff>904875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90950" y="43148250"/>
          <a:ext cx="6191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581025</xdr:colOff>
      <xdr:row>66</xdr:row>
      <xdr:rowOff>133350</xdr:rowOff>
    </xdr:from>
    <xdr:to>
      <xdr:col>1</xdr:col>
      <xdr:colOff>1228725</xdr:colOff>
      <xdr:row>66</xdr:row>
      <xdr:rowOff>857250</xdr:rowOff>
    </xdr:to>
    <xdr:pic>
      <xdr:nvPicPr>
        <xdr:cNvPr id="22" name="Picture 2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43325" y="441293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43</xdr:row>
      <xdr:rowOff>19050</xdr:rowOff>
    </xdr:from>
    <xdr:to>
      <xdr:col>1</xdr:col>
      <xdr:colOff>1123950</xdr:colOff>
      <xdr:row>43</xdr:row>
      <xdr:rowOff>1181100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762375" y="23583900"/>
          <a:ext cx="5238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44</xdr:row>
      <xdr:rowOff>66675</xdr:rowOff>
    </xdr:from>
    <xdr:to>
      <xdr:col>1</xdr:col>
      <xdr:colOff>1114425</xdr:colOff>
      <xdr:row>44</xdr:row>
      <xdr:rowOff>1209675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762375" y="24831675"/>
          <a:ext cx="5143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45</xdr:row>
      <xdr:rowOff>47625</xdr:rowOff>
    </xdr:from>
    <xdr:to>
      <xdr:col>1</xdr:col>
      <xdr:colOff>1152525</xdr:colOff>
      <xdr:row>46</xdr:row>
      <xdr:rowOff>581025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790950" y="26022300"/>
          <a:ext cx="5238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47</xdr:row>
      <xdr:rowOff>9525</xdr:rowOff>
    </xdr:from>
    <xdr:to>
      <xdr:col>1</xdr:col>
      <xdr:colOff>1152525</xdr:colOff>
      <xdr:row>47</xdr:row>
      <xdr:rowOff>1190625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00475" y="27155775"/>
          <a:ext cx="5048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48</xdr:row>
      <xdr:rowOff>57150</xdr:rowOff>
    </xdr:from>
    <xdr:to>
      <xdr:col>1</xdr:col>
      <xdr:colOff>1143000</xdr:colOff>
      <xdr:row>49</xdr:row>
      <xdr:rowOff>590550</xdr:rowOff>
    </xdr:to>
    <xdr:pic>
      <xdr:nvPicPr>
        <xdr:cNvPr id="27" name="Picture 1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00475" y="28413075"/>
          <a:ext cx="495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50</xdr:row>
      <xdr:rowOff>28575</xdr:rowOff>
    </xdr:from>
    <xdr:to>
      <xdr:col>1</xdr:col>
      <xdr:colOff>1162050</xdr:colOff>
      <xdr:row>50</xdr:row>
      <xdr:rowOff>1181100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00475" y="29613225"/>
          <a:ext cx="5238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51</xdr:row>
      <xdr:rowOff>9525</xdr:rowOff>
    </xdr:from>
    <xdr:to>
      <xdr:col>1</xdr:col>
      <xdr:colOff>1238250</xdr:colOff>
      <xdr:row>51</xdr:row>
      <xdr:rowOff>1162050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57625" y="30794325"/>
          <a:ext cx="5429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666750</xdr:colOff>
      <xdr:row>52</xdr:row>
      <xdr:rowOff>38100</xdr:rowOff>
    </xdr:from>
    <xdr:to>
      <xdr:col>1</xdr:col>
      <xdr:colOff>1219200</xdr:colOff>
      <xdr:row>53</xdr:row>
      <xdr:rowOff>561975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29050" y="32013525"/>
          <a:ext cx="5524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54</xdr:row>
      <xdr:rowOff>19050</xdr:rowOff>
    </xdr:from>
    <xdr:to>
      <xdr:col>1</xdr:col>
      <xdr:colOff>1162050</xdr:colOff>
      <xdr:row>54</xdr:row>
      <xdr:rowOff>1104900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790950" y="33156525"/>
          <a:ext cx="5334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714375</xdr:colOff>
      <xdr:row>55</xdr:row>
      <xdr:rowOff>209550</xdr:rowOff>
    </xdr:from>
    <xdr:to>
      <xdr:col>1</xdr:col>
      <xdr:colOff>1257300</xdr:colOff>
      <xdr:row>55</xdr:row>
      <xdr:rowOff>981075</xdr:rowOff>
    </xdr:to>
    <xdr:pic>
      <xdr:nvPicPr>
        <xdr:cNvPr id="32" name="Picture 1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76675" y="34470975"/>
          <a:ext cx="5429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742950</xdr:colOff>
      <xdr:row>56</xdr:row>
      <xdr:rowOff>285750</xdr:rowOff>
    </xdr:from>
    <xdr:to>
      <xdr:col>1</xdr:col>
      <xdr:colOff>1304925</xdr:colOff>
      <xdr:row>56</xdr:row>
      <xdr:rowOff>1019175</xdr:rowOff>
    </xdr:to>
    <xdr:pic>
      <xdr:nvPicPr>
        <xdr:cNvPr id="33" name="Picture 7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05250" y="35642550"/>
          <a:ext cx="561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714375</xdr:colOff>
      <xdr:row>57</xdr:row>
      <xdr:rowOff>209550</xdr:rowOff>
    </xdr:from>
    <xdr:to>
      <xdr:col>1</xdr:col>
      <xdr:colOff>1276350</xdr:colOff>
      <xdr:row>57</xdr:row>
      <xdr:rowOff>952500</xdr:rowOff>
    </xdr:to>
    <xdr:pic>
      <xdr:nvPicPr>
        <xdr:cNvPr id="34" name="Picture 7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76675" y="36728400"/>
          <a:ext cx="5524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676275</xdr:colOff>
      <xdr:row>58</xdr:row>
      <xdr:rowOff>190500</xdr:rowOff>
    </xdr:from>
    <xdr:to>
      <xdr:col>1</xdr:col>
      <xdr:colOff>1247775</xdr:colOff>
      <xdr:row>58</xdr:row>
      <xdr:rowOff>923925</xdr:rowOff>
    </xdr:to>
    <xdr:pic>
      <xdr:nvPicPr>
        <xdr:cNvPr id="35" name="Picture 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38575" y="37823775"/>
          <a:ext cx="5715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733425</xdr:colOff>
      <xdr:row>59</xdr:row>
      <xdr:rowOff>247650</xdr:rowOff>
    </xdr:from>
    <xdr:to>
      <xdr:col>1</xdr:col>
      <xdr:colOff>1266825</xdr:colOff>
      <xdr:row>59</xdr:row>
      <xdr:rowOff>838200</xdr:rowOff>
    </xdr:to>
    <xdr:pic>
      <xdr:nvPicPr>
        <xdr:cNvPr id="36" name="Picture 10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95725" y="38900100"/>
          <a:ext cx="5334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60</xdr:row>
      <xdr:rowOff>209550</xdr:rowOff>
    </xdr:from>
    <xdr:to>
      <xdr:col>1</xdr:col>
      <xdr:colOff>1247775</xdr:colOff>
      <xdr:row>60</xdr:row>
      <xdr:rowOff>828675</xdr:rowOff>
    </xdr:to>
    <xdr:pic>
      <xdr:nvPicPr>
        <xdr:cNvPr id="37" name="Picture 8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57625" y="39938325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0</xdr:row>
      <xdr:rowOff>0</xdr:rowOff>
    </xdr:from>
    <xdr:to>
      <xdr:col>3</xdr:col>
      <xdr:colOff>219075</xdr:colOff>
      <xdr:row>0</xdr:row>
      <xdr:rowOff>1104900</xdr:rowOff>
    </xdr:to>
    <xdr:pic>
      <xdr:nvPicPr>
        <xdr:cNvPr id="38" name="Изображение 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171825" y="0"/>
          <a:ext cx="35909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9</xdr:row>
      <xdr:rowOff>76200</xdr:rowOff>
    </xdr:from>
    <xdr:to>
      <xdr:col>1</xdr:col>
      <xdr:colOff>1371600</xdr:colOff>
      <xdr:row>10</xdr:row>
      <xdr:rowOff>504825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981450"/>
          <a:ext cx="7143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11</xdr:row>
      <xdr:rowOff>57150</xdr:rowOff>
    </xdr:from>
    <xdr:to>
      <xdr:col>1</xdr:col>
      <xdr:colOff>1343025</xdr:colOff>
      <xdr:row>12</xdr:row>
      <xdr:rowOff>581025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5219700"/>
          <a:ext cx="7048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13</xdr:row>
      <xdr:rowOff>114300</xdr:rowOff>
    </xdr:from>
    <xdr:to>
      <xdr:col>1</xdr:col>
      <xdr:colOff>1390650</xdr:colOff>
      <xdr:row>14</xdr:row>
      <xdr:rowOff>561975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6534150"/>
          <a:ext cx="7429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15</xdr:row>
      <xdr:rowOff>152400</xdr:rowOff>
    </xdr:from>
    <xdr:to>
      <xdr:col>1</xdr:col>
      <xdr:colOff>1323975</xdr:colOff>
      <xdr:row>15</xdr:row>
      <xdr:rowOff>923925</xdr:rowOff>
    </xdr:to>
    <xdr:pic>
      <xdr:nvPicPr>
        <xdr:cNvPr id="4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7934325"/>
          <a:ext cx="7239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16</xdr:row>
      <xdr:rowOff>142875</xdr:rowOff>
    </xdr:from>
    <xdr:to>
      <xdr:col>1</xdr:col>
      <xdr:colOff>1323975</xdr:colOff>
      <xdr:row>16</xdr:row>
      <xdr:rowOff>933450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52850" y="9010650"/>
          <a:ext cx="7429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17</xdr:row>
      <xdr:rowOff>190500</xdr:rowOff>
    </xdr:from>
    <xdr:to>
      <xdr:col>1</xdr:col>
      <xdr:colOff>1352550</xdr:colOff>
      <xdr:row>17</xdr:row>
      <xdr:rowOff>923925</xdr:rowOff>
    </xdr:to>
    <xdr:pic>
      <xdr:nvPicPr>
        <xdr:cNvPr id="6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24275" y="10144125"/>
          <a:ext cx="7905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742950</xdr:colOff>
      <xdr:row>21</xdr:row>
      <xdr:rowOff>133350</xdr:rowOff>
    </xdr:from>
    <xdr:to>
      <xdr:col>1</xdr:col>
      <xdr:colOff>1247775</xdr:colOff>
      <xdr:row>21</xdr:row>
      <xdr:rowOff>1266825</xdr:rowOff>
    </xdr:to>
    <xdr:pic>
      <xdr:nvPicPr>
        <xdr:cNvPr id="7" name="Picture 1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12601575"/>
          <a:ext cx="5048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733425</xdr:colOff>
      <xdr:row>22</xdr:row>
      <xdr:rowOff>152400</xdr:rowOff>
    </xdr:from>
    <xdr:to>
      <xdr:col>1</xdr:col>
      <xdr:colOff>1238250</xdr:colOff>
      <xdr:row>22</xdr:row>
      <xdr:rowOff>1333500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95725" y="14058900"/>
          <a:ext cx="5048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733425</xdr:colOff>
      <xdr:row>23</xdr:row>
      <xdr:rowOff>161925</xdr:rowOff>
    </xdr:from>
    <xdr:to>
      <xdr:col>1</xdr:col>
      <xdr:colOff>1276350</xdr:colOff>
      <xdr:row>23</xdr:row>
      <xdr:rowOff>1314450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95725" y="15497175"/>
          <a:ext cx="5429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657225</xdr:colOff>
      <xdr:row>24</xdr:row>
      <xdr:rowOff>238125</xdr:rowOff>
    </xdr:from>
    <xdr:to>
      <xdr:col>1</xdr:col>
      <xdr:colOff>1219200</xdr:colOff>
      <xdr:row>24</xdr:row>
      <xdr:rowOff>971550</xdr:rowOff>
    </xdr:to>
    <xdr:pic>
      <xdr:nvPicPr>
        <xdr:cNvPr id="10" name="Picture 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9525" y="17002125"/>
          <a:ext cx="561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25</xdr:row>
      <xdr:rowOff>276225</xdr:rowOff>
    </xdr:from>
    <xdr:to>
      <xdr:col>1</xdr:col>
      <xdr:colOff>1219200</xdr:colOff>
      <xdr:row>25</xdr:row>
      <xdr:rowOff>1009650</xdr:rowOff>
    </xdr:to>
    <xdr:pic>
      <xdr:nvPicPr>
        <xdr:cNvPr id="11" name="Picture 7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18202275"/>
          <a:ext cx="5715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26</xdr:row>
      <xdr:rowOff>209550</xdr:rowOff>
    </xdr:from>
    <xdr:to>
      <xdr:col>1</xdr:col>
      <xdr:colOff>1247775</xdr:colOff>
      <xdr:row>26</xdr:row>
      <xdr:rowOff>828675</xdr:rowOff>
    </xdr:to>
    <xdr:pic>
      <xdr:nvPicPr>
        <xdr:cNvPr id="12" name="Picture 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57625" y="19383375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428625</xdr:colOff>
      <xdr:row>0</xdr:row>
      <xdr:rowOff>1104900</xdr:rowOff>
    </xdr:to>
    <xdr:pic>
      <xdr:nvPicPr>
        <xdr:cNvPr id="13" name="Изображение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5909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23</xdr:row>
      <xdr:rowOff>304800</xdr:rowOff>
    </xdr:from>
    <xdr:to>
      <xdr:col>8</xdr:col>
      <xdr:colOff>342900</xdr:colOff>
      <xdr:row>41</xdr:row>
      <xdr:rowOff>123825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210300"/>
          <a:ext cx="4876800" cy="408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2</xdr:row>
      <xdr:rowOff>352425</xdr:rowOff>
    </xdr:from>
    <xdr:to>
      <xdr:col>8</xdr:col>
      <xdr:colOff>419100</xdr:colOff>
      <xdr:row>22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657350"/>
          <a:ext cx="4914900" cy="417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42</xdr:row>
      <xdr:rowOff>295275</xdr:rowOff>
    </xdr:from>
    <xdr:to>
      <xdr:col>8</xdr:col>
      <xdr:colOff>200025</xdr:colOff>
      <xdr:row>61</xdr:row>
      <xdr:rowOff>123825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10696575"/>
          <a:ext cx="4714875" cy="436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142875</xdr:colOff>
      <xdr:row>1</xdr:row>
      <xdr:rowOff>28575</xdr:rowOff>
    </xdr:to>
    <xdr:pic>
      <xdr:nvPicPr>
        <xdr:cNvPr id="4" name="Изображение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5718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1838325</xdr:colOff>
      <xdr:row>0</xdr:row>
      <xdr:rowOff>561975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Y62"/>
  <sheetViews>
    <sheetView tabSelected="1" view="pageBreakPreview" zoomScaleNormal="85" zoomScaleSheetLayoutView="100" workbookViewId="0" topLeftCell="A1">
      <selection activeCell="H1" sqref="H1"/>
    </sheetView>
  </sheetViews>
  <sheetFormatPr defaultColWidth="8.00390625" defaultRowHeight="12.75"/>
  <cols>
    <col min="1" max="1" width="25.625" style="1" customWidth="1"/>
    <col min="2" max="3" width="15.625" style="1" customWidth="1"/>
    <col min="4" max="4" width="37.625" style="1" customWidth="1"/>
    <col min="5" max="6" width="11.625" style="1" customWidth="1"/>
    <col min="7" max="8" width="17.625" style="2" customWidth="1"/>
    <col min="9" max="10" width="5.875" style="1" customWidth="1"/>
    <col min="11" max="16384" width="9.125" style="1" customWidth="1"/>
  </cols>
  <sheetData>
    <row r="1" spans="1:8" ht="87.75" customHeight="1">
      <c r="A1" s="3"/>
      <c r="B1" s="3"/>
      <c r="C1" s="3"/>
      <c r="D1" s="4" t="s">
        <v>0</v>
      </c>
      <c r="E1" s="4"/>
      <c r="F1" s="4"/>
      <c r="G1" s="4"/>
      <c r="H1" s="5"/>
    </row>
    <row r="2" spans="1:8" ht="12" customHeight="1">
      <c r="A2" s="6"/>
      <c r="B2" s="6"/>
      <c r="C2" s="6"/>
      <c r="D2" s="6"/>
      <c r="E2" s="6"/>
      <c r="F2" s="6"/>
      <c r="G2" s="6"/>
      <c r="H2" s="6"/>
    </row>
    <row r="3" spans="1:8" ht="18.7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75.7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11" t="s">
        <v>8</v>
      </c>
      <c r="H4" s="11" t="s">
        <v>9</v>
      </c>
    </row>
    <row r="5" spans="1:8" ht="15" customHeight="1">
      <c r="A5" s="12" t="s">
        <v>10</v>
      </c>
      <c r="B5" s="12"/>
      <c r="C5" s="12"/>
      <c r="D5" s="12"/>
      <c r="E5" s="12"/>
      <c r="F5" s="12"/>
      <c r="G5" s="12"/>
      <c r="H5" s="12"/>
    </row>
    <row r="6" spans="1:8" ht="24.75" customHeight="1">
      <c r="A6" s="13"/>
      <c r="B6" s="14" t="s">
        <v>11</v>
      </c>
      <c r="C6" s="14" t="s">
        <v>12</v>
      </c>
      <c r="D6" s="15" t="s">
        <v>13</v>
      </c>
      <c r="E6" s="16">
        <v>25</v>
      </c>
      <c r="F6" s="17">
        <v>0.064</v>
      </c>
      <c r="G6" s="18">
        <f>Таблица!D4</f>
        <v>2852.2000000000003</v>
      </c>
      <c r="H6" s="18">
        <f>Таблица!F4</f>
        <v>2991.3</v>
      </c>
    </row>
    <row r="7" spans="1:8" ht="24.75" customHeight="1">
      <c r="A7" s="13"/>
      <c r="B7" s="14" t="s">
        <v>14</v>
      </c>
      <c r="C7" s="14" t="s">
        <v>15</v>
      </c>
      <c r="D7" s="15"/>
      <c r="E7" s="16">
        <v>30</v>
      </c>
      <c r="F7" s="19">
        <v>0.068</v>
      </c>
      <c r="G7" s="18">
        <f>Таблица!D5</f>
        <v>3047.2000000000003</v>
      </c>
      <c r="H7" s="18">
        <f>Таблица!F5</f>
        <v>3200.6</v>
      </c>
    </row>
    <row r="8" spans="1:8" ht="24.75" customHeight="1">
      <c r="A8" s="13"/>
      <c r="B8" s="14" t="s">
        <v>16</v>
      </c>
      <c r="C8" s="14" t="s">
        <v>17</v>
      </c>
      <c r="D8" s="15"/>
      <c r="E8" s="16">
        <v>33</v>
      </c>
      <c r="F8" s="20">
        <v>0.079</v>
      </c>
      <c r="G8" s="18">
        <f>Таблица!D6</f>
        <v>3292.9</v>
      </c>
      <c r="H8" s="18">
        <f>Таблица!F6</f>
        <v>3477.5</v>
      </c>
    </row>
    <row r="9" spans="1:8" ht="24.75" customHeight="1">
      <c r="A9" s="13"/>
      <c r="B9" s="14" t="s">
        <v>18</v>
      </c>
      <c r="C9" s="14" t="s">
        <v>19</v>
      </c>
      <c r="D9" s="15"/>
      <c r="E9" s="16">
        <v>36</v>
      </c>
      <c r="F9" s="17">
        <v>0.089</v>
      </c>
      <c r="G9" s="18">
        <f>Таблица!D7</f>
        <v>3715.4</v>
      </c>
      <c r="H9" s="18">
        <f>Таблица!F7</f>
        <v>3893.5</v>
      </c>
    </row>
    <row r="10" spans="1:8" ht="30" customHeight="1">
      <c r="A10" s="13"/>
      <c r="B10" s="14" t="s">
        <v>20</v>
      </c>
      <c r="C10" s="14" t="s">
        <v>21</v>
      </c>
      <c r="D10" s="21" t="s">
        <v>13</v>
      </c>
      <c r="E10" s="16">
        <v>23</v>
      </c>
      <c r="F10" s="17">
        <v>0.054</v>
      </c>
      <c r="G10" s="18">
        <f>Таблица!D14</f>
        <v>2615.6</v>
      </c>
      <c r="H10" s="18">
        <f>Таблица!F14</f>
        <v>2748.2000000000003</v>
      </c>
    </row>
    <row r="11" spans="1:8" ht="30" customHeight="1">
      <c r="A11" s="13"/>
      <c r="B11" s="14" t="s">
        <v>22</v>
      </c>
      <c r="C11" s="14" t="s">
        <v>23</v>
      </c>
      <c r="D11" s="21"/>
      <c r="E11" s="16">
        <v>28</v>
      </c>
      <c r="F11" s="19">
        <v>0.07</v>
      </c>
      <c r="G11" s="18">
        <f>Таблица!D15</f>
        <v>2759.9</v>
      </c>
      <c r="H11" s="18">
        <f>Таблица!F15</f>
        <v>2897.7000000000003</v>
      </c>
    </row>
    <row r="12" spans="1:8" ht="30" customHeight="1">
      <c r="A12" s="13"/>
      <c r="B12" s="14" t="s">
        <v>24</v>
      </c>
      <c r="C12" s="14" t="s">
        <v>25</v>
      </c>
      <c r="D12" s="21"/>
      <c r="E12" s="16">
        <v>30</v>
      </c>
      <c r="F12" s="20">
        <v>0.066</v>
      </c>
      <c r="G12" s="18">
        <f>Таблица!D16</f>
        <v>2945.8</v>
      </c>
      <c r="H12" s="18">
        <f>Таблица!F16</f>
        <v>3156.4</v>
      </c>
    </row>
    <row r="13" spans="1:8" ht="39.75" customHeight="1">
      <c r="A13" s="22" t="s">
        <v>26</v>
      </c>
      <c r="B13" s="14" t="s">
        <v>27</v>
      </c>
      <c r="C13" s="14" t="s">
        <v>28</v>
      </c>
      <c r="D13" s="21" t="s">
        <v>13</v>
      </c>
      <c r="E13" s="16">
        <v>36</v>
      </c>
      <c r="F13" s="17">
        <v>0.097</v>
      </c>
      <c r="G13" s="18">
        <f>Таблица!D10</f>
        <v>4331.6</v>
      </c>
      <c r="H13" s="18">
        <f>Таблица!F10</f>
        <v>4838.6</v>
      </c>
    </row>
    <row r="14" spans="1:8" ht="39.75" customHeight="1">
      <c r="A14" s="22"/>
      <c r="B14" s="14" t="s">
        <v>29</v>
      </c>
      <c r="C14" s="14" t="s">
        <v>30</v>
      </c>
      <c r="D14" s="21"/>
      <c r="E14" s="16">
        <v>40</v>
      </c>
      <c r="F14" s="19">
        <v>0.109</v>
      </c>
      <c r="G14" s="18">
        <f>Таблица!D9</f>
        <v>4665.7</v>
      </c>
      <c r="H14" s="18">
        <f>Таблица!F9</f>
        <v>5055.7</v>
      </c>
    </row>
    <row r="15" spans="1:8" ht="39.75" customHeight="1">
      <c r="A15" s="22" t="s">
        <v>26</v>
      </c>
      <c r="B15" s="14" t="s">
        <v>31</v>
      </c>
      <c r="C15" s="14" t="s">
        <v>32</v>
      </c>
      <c r="D15" s="21" t="s">
        <v>13</v>
      </c>
      <c r="E15" s="16">
        <v>48</v>
      </c>
      <c r="F15" s="20">
        <v>0.126</v>
      </c>
      <c r="G15" s="18">
        <f>Таблица!D11</f>
        <v>5554.900000000001</v>
      </c>
      <c r="H15" s="18">
        <f>Таблица!F11</f>
        <v>5843.5</v>
      </c>
    </row>
    <row r="16" spans="1:8" ht="39.75" customHeight="1">
      <c r="A16" s="22"/>
      <c r="B16" s="14" t="s">
        <v>33</v>
      </c>
      <c r="C16" s="14" t="s">
        <v>34</v>
      </c>
      <c r="D16" s="21"/>
      <c r="E16" s="16">
        <v>50</v>
      </c>
      <c r="F16" s="17">
        <v>0.14</v>
      </c>
      <c r="G16" s="18">
        <f>Таблица!D12</f>
        <v>5973.5</v>
      </c>
      <c r="H16" s="18">
        <f>Таблица!F12</f>
        <v>6470.1</v>
      </c>
    </row>
    <row r="17" spans="1:24" ht="15" customHeight="1">
      <c r="A17" s="23" t="s">
        <v>35</v>
      </c>
      <c r="B17" s="23"/>
      <c r="C17" s="23"/>
      <c r="D17" s="23"/>
      <c r="E17" s="23"/>
      <c r="F17" s="23"/>
      <c r="G17" s="23"/>
      <c r="H17" s="23"/>
      <c r="R17" s="24"/>
      <c r="S17" s="25"/>
      <c r="T17" s="25"/>
      <c r="U17" s="25"/>
      <c r="V17" s="25"/>
      <c r="W17" s="25"/>
      <c r="X17" s="24"/>
    </row>
    <row r="18" spans="1:12" ht="68.25" customHeight="1">
      <c r="A18" s="26"/>
      <c r="B18" s="27" t="s">
        <v>36</v>
      </c>
      <c r="C18" s="27" t="s">
        <v>37</v>
      </c>
      <c r="D18" s="28" t="s">
        <v>13</v>
      </c>
      <c r="E18" s="29">
        <v>19</v>
      </c>
      <c r="F18" s="20">
        <v>0.048</v>
      </c>
      <c r="G18" s="18">
        <f>Таблица!D8</f>
        <v>2264.6</v>
      </c>
      <c r="H18" s="18">
        <f>Таблица!F8</f>
        <v>2446.6</v>
      </c>
      <c r="L18" s="30"/>
    </row>
    <row r="19" spans="1:24" ht="15" customHeight="1">
      <c r="A19" s="23" t="s">
        <v>38</v>
      </c>
      <c r="B19" s="23"/>
      <c r="C19" s="23"/>
      <c r="D19" s="23"/>
      <c r="E19" s="23"/>
      <c r="F19" s="23"/>
      <c r="G19" s="23"/>
      <c r="H19" s="23"/>
      <c r="R19" s="24"/>
      <c r="S19" s="25"/>
      <c r="T19" s="25"/>
      <c r="U19" s="25"/>
      <c r="V19" s="25"/>
      <c r="W19" s="25"/>
      <c r="X19" s="24"/>
    </row>
    <row r="20" spans="1:12" ht="69.75" customHeight="1">
      <c r="A20" s="26"/>
      <c r="B20" s="27" t="s">
        <v>39</v>
      </c>
      <c r="C20" s="27" t="s">
        <v>12</v>
      </c>
      <c r="D20" s="28" t="s">
        <v>40</v>
      </c>
      <c r="E20" s="29">
        <v>34</v>
      </c>
      <c r="F20" s="20">
        <v>0.06</v>
      </c>
      <c r="G20" s="18">
        <f>Таблица!D13</f>
        <v>4217.2</v>
      </c>
      <c r="H20" s="18">
        <f>Таблица!F13</f>
        <v>4566.900000000001</v>
      </c>
      <c r="L20" s="30"/>
    </row>
    <row r="21" spans="1:24" ht="15" customHeight="1">
      <c r="A21" s="23" t="s">
        <v>41</v>
      </c>
      <c r="B21" s="23"/>
      <c r="C21" s="23"/>
      <c r="D21" s="23"/>
      <c r="E21" s="23"/>
      <c r="F21" s="23"/>
      <c r="G21" s="23"/>
      <c r="H21" s="23"/>
      <c r="R21" s="24"/>
      <c r="S21" s="25"/>
      <c r="T21" s="25"/>
      <c r="U21" s="25"/>
      <c r="V21" s="25"/>
      <c r="W21" s="25"/>
      <c r="X21" s="24"/>
    </row>
    <row r="22" spans="1:12" ht="65.25" customHeight="1">
      <c r="A22" s="26"/>
      <c r="B22" s="27" t="s">
        <v>42</v>
      </c>
      <c r="C22" s="27" t="s">
        <v>43</v>
      </c>
      <c r="D22" s="28" t="s">
        <v>13</v>
      </c>
      <c r="E22" s="29">
        <v>28</v>
      </c>
      <c r="F22" s="20">
        <v>0.092</v>
      </c>
      <c r="G22" s="18">
        <f>Таблица!D17</f>
        <v>4550</v>
      </c>
      <c r="H22" s="18">
        <f>Таблица!F17</f>
        <v>5007.6</v>
      </c>
      <c r="L22" s="30"/>
    </row>
    <row r="23" spans="1:24" ht="15" customHeight="1">
      <c r="A23" s="23" t="s">
        <v>44</v>
      </c>
      <c r="B23" s="23"/>
      <c r="C23" s="23"/>
      <c r="D23" s="23"/>
      <c r="E23" s="23"/>
      <c r="F23" s="23"/>
      <c r="G23" s="23"/>
      <c r="H23" s="23"/>
      <c r="R23" s="24"/>
      <c r="S23" s="25"/>
      <c r="T23" s="25"/>
      <c r="U23" s="25"/>
      <c r="V23" s="25"/>
      <c r="W23" s="25"/>
      <c r="X23" s="24"/>
    </row>
    <row r="24" spans="1:12" ht="65.25" customHeight="1">
      <c r="A24" s="26"/>
      <c r="B24" s="27" t="s">
        <v>45</v>
      </c>
      <c r="C24" s="27" t="s">
        <v>46</v>
      </c>
      <c r="D24" s="28" t="s">
        <v>13</v>
      </c>
      <c r="E24" s="29">
        <v>44</v>
      </c>
      <c r="F24" s="20">
        <v>0.122</v>
      </c>
      <c r="G24" s="18">
        <f>Таблица!D18</f>
        <v>4763.2</v>
      </c>
      <c r="H24" s="18">
        <f>Таблица!F18</f>
        <v>5248.1</v>
      </c>
      <c r="L24" s="30"/>
    </row>
    <row r="25" spans="1:24" ht="15" customHeight="1">
      <c r="A25" s="23" t="s">
        <v>47</v>
      </c>
      <c r="B25" s="23"/>
      <c r="C25" s="23"/>
      <c r="D25" s="23"/>
      <c r="E25" s="23"/>
      <c r="F25" s="23"/>
      <c r="G25" s="23"/>
      <c r="H25" s="23"/>
      <c r="R25" s="24"/>
      <c r="S25" s="25"/>
      <c r="T25" s="25"/>
      <c r="U25" s="25"/>
      <c r="V25" s="25"/>
      <c r="W25" s="25"/>
      <c r="X25" s="24"/>
    </row>
    <row r="26" spans="1:24" ht="77.25" customHeight="1">
      <c r="A26" s="26"/>
      <c r="B26" s="27" t="s">
        <v>48</v>
      </c>
      <c r="C26" s="27" t="s">
        <v>49</v>
      </c>
      <c r="D26" s="31" t="s">
        <v>50</v>
      </c>
      <c r="E26" s="29">
        <v>21.2</v>
      </c>
      <c r="F26" s="20">
        <v>0.041</v>
      </c>
      <c r="G26" s="18">
        <f>Таблица!D19</f>
        <v>3794.7000000000003</v>
      </c>
      <c r="H26" s="18">
        <f>Таблица!F19</f>
        <v>4018.3</v>
      </c>
      <c r="R26" s="24"/>
      <c r="S26" s="25"/>
      <c r="T26" s="25"/>
      <c r="U26" s="25"/>
      <c r="V26" s="25"/>
      <c r="W26" s="25"/>
      <c r="X26" s="24"/>
    </row>
    <row r="27" spans="1:24" ht="79.5" customHeight="1">
      <c r="A27" s="32"/>
      <c r="B27" s="14" t="s">
        <v>51</v>
      </c>
      <c r="C27" s="14" t="s">
        <v>52</v>
      </c>
      <c r="D27" s="15" t="s">
        <v>53</v>
      </c>
      <c r="E27" s="16">
        <v>25</v>
      </c>
      <c r="F27" s="17">
        <v>0.056</v>
      </c>
      <c r="G27" s="18">
        <f>Таблица!D20</f>
        <v>4560.400000000001</v>
      </c>
      <c r="H27" s="18">
        <f>Таблица!F20</f>
        <v>4794.400000000001</v>
      </c>
      <c r="J27" s="24"/>
      <c r="K27" s="24"/>
      <c r="L27" s="24"/>
      <c r="M27" s="24"/>
      <c r="N27" s="24"/>
      <c r="O27" s="24"/>
      <c r="R27" s="24"/>
      <c r="S27" s="33"/>
      <c r="T27" s="33"/>
      <c r="U27" s="33"/>
      <c r="V27" s="33"/>
      <c r="W27" s="33"/>
      <c r="X27" s="24"/>
    </row>
    <row r="28" spans="1:24" ht="15" customHeight="1">
      <c r="A28" s="23" t="s">
        <v>54</v>
      </c>
      <c r="B28" s="23"/>
      <c r="C28" s="23"/>
      <c r="D28" s="23"/>
      <c r="E28" s="23"/>
      <c r="F28" s="23"/>
      <c r="G28" s="23"/>
      <c r="H28" s="23"/>
      <c r="J28" s="24"/>
      <c r="K28" s="24"/>
      <c r="L28" s="24"/>
      <c r="M28" s="24"/>
      <c r="N28" s="24"/>
      <c r="O28" s="24"/>
      <c r="R28" s="24"/>
      <c r="S28" s="33"/>
      <c r="T28" s="33"/>
      <c r="U28" s="33"/>
      <c r="V28" s="33"/>
      <c r="W28" s="33"/>
      <c r="X28" s="24"/>
    </row>
    <row r="29" spans="1:24" ht="24.75" customHeight="1">
      <c r="A29" s="34"/>
      <c r="B29" s="14" t="s">
        <v>55</v>
      </c>
      <c r="C29" s="14" t="s">
        <v>56</v>
      </c>
      <c r="D29" s="15" t="s">
        <v>57</v>
      </c>
      <c r="E29" s="16">
        <v>28.5</v>
      </c>
      <c r="F29" s="17">
        <v>0.057</v>
      </c>
      <c r="G29" s="18">
        <f>Таблица!D21</f>
        <v>5471.7</v>
      </c>
      <c r="H29" s="18">
        <f>Таблица!F21</f>
        <v>5770.7</v>
      </c>
      <c r="J29" s="24"/>
      <c r="K29" s="24"/>
      <c r="L29" s="24"/>
      <c r="M29" s="24"/>
      <c r="N29" s="24"/>
      <c r="O29" s="24"/>
      <c r="R29" s="24"/>
      <c r="S29" s="33"/>
      <c r="T29" s="33"/>
      <c r="U29" s="33"/>
      <c r="V29" s="33"/>
      <c r="W29" s="33"/>
      <c r="X29" s="24"/>
    </row>
    <row r="30" spans="1:24" ht="24.75" customHeight="1">
      <c r="A30" s="34"/>
      <c r="B30" s="14" t="s">
        <v>58</v>
      </c>
      <c r="C30" s="14" t="s">
        <v>59</v>
      </c>
      <c r="D30" s="15"/>
      <c r="E30" s="16">
        <v>32</v>
      </c>
      <c r="F30" s="17">
        <v>0.072</v>
      </c>
      <c r="G30" s="18">
        <f>Таблица!D22</f>
        <v>5512</v>
      </c>
      <c r="H30" s="18">
        <f>Таблица!F22</f>
        <v>6172.400000000001</v>
      </c>
      <c r="J30" s="24"/>
      <c r="K30" s="24"/>
      <c r="L30" s="24"/>
      <c r="M30" s="24"/>
      <c r="N30" s="24"/>
      <c r="O30" s="24"/>
      <c r="R30" s="24"/>
      <c r="S30" s="33"/>
      <c r="T30" s="33"/>
      <c r="U30" s="33"/>
      <c r="V30" s="33"/>
      <c r="W30" s="33"/>
      <c r="X30" s="24"/>
    </row>
    <row r="31" spans="1:24" ht="24.75" customHeight="1">
      <c r="A31" s="34"/>
      <c r="B31" s="14" t="s">
        <v>60</v>
      </c>
      <c r="C31" s="14" t="s">
        <v>61</v>
      </c>
      <c r="D31" s="15"/>
      <c r="E31" s="16">
        <v>33.3</v>
      </c>
      <c r="F31" s="17">
        <v>0.074</v>
      </c>
      <c r="G31" s="18">
        <f>Таблица!D23</f>
        <v>5613.400000000001</v>
      </c>
      <c r="H31" s="18">
        <f>Таблица!F23</f>
        <v>6272.5</v>
      </c>
      <c r="J31" s="24"/>
      <c r="K31" s="24"/>
      <c r="L31" s="24"/>
      <c r="M31" s="24"/>
      <c r="N31" s="24"/>
      <c r="O31" s="24"/>
      <c r="R31" s="24"/>
      <c r="S31" s="33"/>
      <c r="T31" s="33"/>
      <c r="U31" s="33"/>
      <c r="V31" s="33"/>
      <c r="W31" s="33"/>
      <c r="X31" s="24"/>
    </row>
    <row r="32" spans="1:24" ht="15" customHeight="1">
      <c r="A32" s="12" t="s">
        <v>62</v>
      </c>
      <c r="B32" s="12"/>
      <c r="C32" s="12"/>
      <c r="D32" s="12"/>
      <c r="E32" s="12"/>
      <c r="F32" s="12"/>
      <c r="G32" s="12"/>
      <c r="H32" s="12"/>
      <c r="J32" s="24"/>
      <c r="K32" s="24"/>
      <c r="L32" s="24"/>
      <c r="M32" s="24"/>
      <c r="N32" s="24"/>
      <c r="O32" s="24"/>
      <c r="R32" s="24"/>
      <c r="S32" s="33"/>
      <c r="T32" s="33"/>
      <c r="U32" s="33"/>
      <c r="V32" s="33"/>
      <c r="W32" s="33"/>
      <c r="X32" s="24"/>
    </row>
    <row r="33" spans="1:24" ht="60" customHeight="1">
      <c r="A33" s="34"/>
      <c r="B33" s="35" t="s">
        <v>63</v>
      </c>
      <c r="C33" s="35" t="s">
        <v>64</v>
      </c>
      <c r="D33" s="36" t="s">
        <v>57</v>
      </c>
      <c r="E33" s="16">
        <v>40</v>
      </c>
      <c r="F33" s="17">
        <v>0.098</v>
      </c>
      <c r="G33" s="18">
        <f>Таблица!D89</f>
        <v>4377.1</v>
      </c>
      <c r="H33" s="18">
        <f>Таблица!F106+Таблица!F102+Таблица!F92</f>
        <v>5541.9</v>
      </c>
      <c r="J33" s="24"/>
      <c r="K33" s="24"/>
      <c r="L33" s="24"/>
      <c r="M33" s="24"/>
      <c r="N33" s="24"/>
      <c r="O33" s="24"/>
      <c r="R33" s="24"/>
      <c r="S33" s="33"/>
      <c r="T33" s="33"/>
      <c r="U33" s="33"/>
      <c r="V33" s="33"/>
      <c r="W33" s="33"/>
      <c r="X33" s="24"/>
    </row>
    <row r="34" spans="1:25" ht="12.75" customHeight="1">
      <c r="A34" s="37"/>
      <c r="B34" s="38"/>
      <c r="C34" s="39"/>
      <c r="D34" s="40"/>
      <c r="E34" s="39"/>
      <c r="F34" s="37"/>
      <c r="G34" s="41"/>
      <c r="H34" s="41"/>
      <c r="J34" s="24"/>
      <c r="K34" s="24"/>
      <c r="L34" s="24"/>
      <c r="M34" s="24"/>
      <c r="N34" s="24"/>
      <c r="O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8.75" customHeight="1">
      <c r="A35" s="42"/>
      <c r="B35" s="43"/>
      <c r="C35" s="43"/>
      <c r="D35" s="44"/>
      <c r="E35" s="42"/>
      <c r="F35" s="45"/>
      <c r="G35" s="46"/>
      <c r="H35" s="46"/>
      <c r="J35" s="24"/>
      <c r="K35" s="24"/>
      <c r="L35" s="24"/>
      <c r="M35" s="24"/>
      <c r="N35" s="24"/>
      <c r="O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8" customHeight="1">
      <c r="A36" s="42"/>
      <c r="B36" s="43"/>
      <c r="C36" s="43"/>
      <c r="D36" s="44"/>
      <c r="E36" s="42"/>
      <c r="F36" s="45"/>
      <c r="G36" s="46"/>
      <c r="H36" s="46"/>
      <c r="J36" s="24"/>
      <c r="K36" s="24"/>
      <c r="L36" s="24"/>
      <c r="M36" s="24"/>
      <c r="N36" s="24"/>
      <c r="O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8" customHeight="1">
      <c r="A37" s="42"/>
      <c r="B37" s="43"/>
      <c r="C37" s="43"/>
      <c r="D37" s="44"/>
      <c r="E37" s="42"/>
      <c r="F37" s="45"/>
      <c r="G37" s="46"/>
      <c r="H37" s="46"/>
      <c r="J37" s="24"/>
      <c r="K37" s="24"/>
      <c r="L37" s="24"/>
      <c r="M37" s="24"/>
      <c r="N37" s="24"/>
      <c r="O37" s="24"/>
      <c r="Q37" s="24"/>
      <c r="R37" s="25"/>
      <c r="S37" s="25"/>
      <c r="T37" s="25"/>
      <c r="U37" s="25"/>
      <c r="V37" s="25"/>
      <c r="W37" s="25"/>
      <c r="X37" s="25"/>
      <c r="Y37" s="24"/>
    </row>
    <row r="38" spans="1:25" ht="13.5" customHeight="1">
      <c r="A38" s="42"/>
      <c r="B38" s="43"/>
      <c r="C38" s="43"/>
      <c r="D38" s="44"/>
      <c r="E38" s="42"/>
      <c r="F38" s="45"/>
      <c r="G38" s="46"/>
      <c r="H38" s="46"/>
      <c r="J38" s="24"/>
      <c r="K38" s="24"/>
      <c r="L38" s="24"/>
      <c r="M38" s="24"/>
      <c r="N38" s="24"/>
      <c r="O38" s="24"/>
      <c r="Q38" s="24"/>
      <c r="R38" s="25"/>
      <c r="S38" s="25"/>
      <c r="T38" s="25"/>
      <c r="U38" s="25"/>
      <c r="V38" s="25"/>
      <c r="W38" s="25"/>
      <c r="X38" s="25"/>
      <c r="Y38" s="24"/>
    </row>
    <row r="39" spans="1:25" ht="11.25" customHeight="1">
      <c r="A39" s="42"/>
      <c r="B39" s="43"/>
      <c r="C39" s="43"/>
      <c r="D39" s="44"/>
      <c r="E39" s="42"/>
      <c r="F39" s="45"/>
      <c r="G39" s="46"/>
      <c r="H39" s="46"/>
      <c r="Q39" s="24"/>
      <c r="R39" s="25"/>
      <c r="S39" s="25"/>
      <c r="T39" s="25"/>
      <c r="U39" s="25"/>
      <c r="V39" s="25"/>
      <c r="W39" s="25"/>
      <c r="X39" s="25"/>
      <c r="Y39" s="24"/>
    </row>
    <row r="40" spans="1:25" ht="14.25" customHeight="1">
      <c r="A40" s="42"/>
      <c r="B40" s="43"/>
      <c r="C40" s="43"/>
      <c r="D40" s="44"/>
      <c r="E40" s="42"/>
      <c r="F40" s="45"/>
      <c r="G40" s="46"/>
      <c r="H40" s="46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5" customHeight="1">
      <c r="A41" s="46"/>
      <c r="B41" s="46"/>
      <c r="C41" s="46"/>
      <c r="D41" s="46"/>
      <c r="E41" s="46"/>
      <c r="F41" s="46"/>
      <c r="G41" s="46"/>
      <c r="H41" s="46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8" customHeight="1">
      <c r="A42" s="42"/>
      <c r="B42" s="46"/>
      <c r="C42" s="46"/>
      <c r="D42" s="44"/>
      <c r="E42" s="42"/>
      <c r="F42" s="42"/>
      <c r="G42" s="42"/>
      <c r="H42" s="42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9.5" customHeight="1">
      <c r="A43" s="42"/>
      <c r="B43" s="46"/>
      <c r="C43" s="46"/>
      <c r="D43" s="44"/>
      <c r="E43" s="42"/>
      <c r="F43" s="42"/>
      <c r="G43" s="42"/>
      <c r="H43" s="42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7.25" customHeight="1">
      <c r="A44" s="42"/>
      <c r="B44" s="46"/>
      <c r="C44" s="46"/>
      <c r="D44" s="44"/>
      <c r="E44" s="42"/>
      <c r="F44" s="42"/>
      <c r="G44" s="42"/>
      <c r="H44" s="42"/>
      <c r="Q44" s="24"/>
      <c r="R44" s="24"/>
      <c r="S44" s="47"/>
      <c r="T44" s="48"/>
      <c r="U44" s="24"/>
      <c r="V44" s="24"/>
      <c r="W44" s="49"/>
      <c r="X44" s="24"/>
      <c r="Y44" s="24"/>
    </row>
    <row r="45" spans="1:25" ht="16.5" customHeight="1">
      <c r="A45" s="42"/>
      <c r="B45" s="46"/>
      <c r="C45" s="46"/>
      <c r="D45" s="44"/>
      <c r="E45" s="42"/>
      <c r="F45" s="42"/>
      <c r="G45" s="42"/>
      <c r="H45" s="42"/>
      <c r="Q45" s="24"/>
      <c r="R45" s="47"/>
      <c r="S45" s="47"/>
      <c r="T45" s="48"/>
      <c r="U45" s="47"/>
      <c r="V45" s="47"/>
      <c r="W45" s="48"/>
      <c r="X45" s="24"/>
      <c r="Y45" s="24"/>
    </row>
    <row r="46" spans="1:25" ht="14.25" customHeight="1">
      <c r="A46" s="42"/>
      <c r="B46" s="46"/>
      <c r="C46" s="46"/>
      <c r="D46" s="44"/>
      <c r="E46" s="42"/>
      <c r="F46" s="42"/>
      <c r="G46" s="42"/>
      <c r="H46" s="42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75" customHeight="1">
      <c r="A47" s="46"/>
      <c r="B47" s="46"/>
      <c r="C47" s="46"/>
      <c r="D47" s="46"/>
      <c r="E47" s="46"/>
      <c r="F47" s="46"/>
      <c r="G47" s="46"/>
      <c r="H47" s="46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" customHeight="1">
      <c r="A48" s="42"/>
      <c r="B48" s="46"/>
      <c r="C48" s="46"/>
      <c r="D48" s="44"/>
      <c r="E48" s="42"/>
      <c r="F48" s="42"/>
      <c r="G48" s="46"/>
      <c r="H48" s="46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5.75" customHeight="1">
      <c r="A49" s="42"/>
      <c r="B49" s="46"/>
      <c r="C49" s="46"/>
      <c r="D49" s="44"/>
      <c r="E49" s="42"/>
      <c r="F49" s="42"/>
      <c r="G49" s="46"/>
      <c r="H49" s="46"/>
      <c r="Q49" s="24"/>
      <c r="R49" s="24"/>
      <c r="S49" s="24"/>
      <c r="T49" s="24"/>
      <c r="U49" s="24"/>
      <c r="V49" s="24"/>
      <c r="W49" s="24"/>
      <c r="X49" s="24"/>
      <c r="Y49" s="24"/>
    </row>
    <row r="50" spans="1:8" ht="18.75" customHeight="1">
      <c r="A50" s="42"/>
      <c r="B50" s="46"/>
      <c r="C50" s="46"/>
      <c r="D50" s="44"/>
      <c r="E50" s="42"/>
      <c r="F50" s="42"/>
      <c r="G50" s="46"/>
      <c r="H50" s="46"/>
    </row>
    <row r="51" spans="1:8" s="50" customFormat="1" ht="18.75" customHeight="1">
      <c r="A51" s="42"/>
      <c r="B51" s="46"/>
      <c r="C51" s="46"/>
      <c r="D51" s="44"/>
      <c r="E51" s="42"/>
      <c r="F51" s="42"/>
      <c r="G51" s="46"/>
      <c r="H51" s="46"/>
    </row>
    <row r="52" spans="1:8" ht="17.25" customHeight="1">
      <c r="A52" s="42"/>
      <c r="B52" s="46"/>
      <c r="C52" s="46"/>
      <c r="D52" s="44"/>
      <c r="E52" s="42"/>
      <c r="F52" s="42"/>
      <c r="G52" s="46"/>
      <c r="H52" s="46"/>
    </row>
    <row r="53" spans="1:8" ht="14.25" customHeight="1">
      <c r="A53" s="42"/>
      <c r="B53" s="46"/>
      <c r="C53" s="46"/>
      <c r="D53" s="44"/>
      <c r="E53" s="42"/>
      <c r="F53" s="42"/>
      <c r="G53" s="46"/>
      <c r="H53" s="46"/>
    </row>
    <row r="54" spans="1:8" ht="15.75" customHeight="1">
      <c r="A54" s="46"/>
      <c r="B54" s="46"/>
      <c r="C54" s="46"/>
      <c r="D54" s="46"/>
      <c r="E54" s="46"/>
      <c r="F54" s="46"/>
      <c r="G54" s="46"/>
      <c r="H54" s="46"/>
    </row>
    <row r="55" spans="1:8" ht="12.75" customHeight="1">
      <c r="A55" s="51"/>
      <c r="B55" s="46"/>
      <c r="C55" s="46"/>
      <c r="D55" s="44"/>
      <c r="E55" s="42"/>
      <c r="F55" s="42"/>
      <c r="G55" s="46"/>
      <c r="H55" s="46"/>
    </row>
    <row r="56" spans="1:11" ht="12.75" customHeight="1">
      <c r="A56" s="51"/>
      <c r="B56" s="46"/>
      <c r="C56" s="46"/>
      <c r="D56" s="44"/>
      <c r="E56" s="42"/>
      <c r="F56" s="42"/>
      <c r="G56" s="46"/>
      <c r="H56" s="46"/>
      <c r="I56" s="24"/>
      <c r="J56" s="24"/>
      <c r="K56" s="24"/>
    </row>
    <row r="57" spans="1:11" ht="12.75" customHeight="1">
      <c r="A57" s="51"/>
      <c r="B57" s="46"/>
      <c r="C57" s="46"/>
      <c r="D57" s="44"/>
      <c r="E57" s="42"/>
      <c r="F57" s="42"/>
      <c r="G57" s="46"/>
      <c r="H57" s="46"/>
      <c r="I57" s="24"/>
      <c r="J57" s="24"/>
      <c r="K57" s="24"/>
    </row>
    <row r="58" spans="1:11" ht="12.75" customHeight="1">
      <c r="A58" s="51"/>
      <c r="B58" s="46"/>
      <c r="C58" s="46"/>
      <c r="D58" s="44"/>
      <c r="E58" s="42"/>
      <c r="F58" s="42"/>
      <c r="G58" s="46"/>
      <c r="H58" s="46"/>
      <c r="I58" s="24"/>
      <c r="J58" s="24"/>
      <c r="K58" s="24"/>
    </row>
    <row r="59" spans="1:11" ht="12.75" customHeight="1">
      <c r="A59" s="51"/>
      <c r="B59" s="46"/>
      <c r="C59" s="46"/>
      <c r="D59" s="44"/>
      <c r="E59" s="42"/>
      <c r="F59" s="42"/>
      <c r="G59" s="46"/>
      <c r="H59" s="46"/>
      <c r="I59" s="24"/>
      <c r="J59" s="24"/>
      <c r="K59" s="24"/>
    </row>
    <row r="60" spans="1:11" ht="12.75" customHeight="1">
      <c r="A60" s="51"/>
      <c r="B60" s="46"/>
      <c r="C60" s="46"/>
      <c r="D60" s="44"/>
      <c r="E60" s="42"/>
      <c r="F60" s="42"/>
      <c r="G60" s="46"/>
      <c r="H60" s="46"/>
      <c r="I60" s="24"/>
      <c r="J60" s="24"/>
      <c r="K60" s="24"/>
    </row>
    <row r="61" spans="1:11" ht="12.75" customHeight="1">
      <c r="A61" s="51"/>
      <c r="B61" s="46"/>
      <c r="C61" s="46"/>
      <c r="D61" s="44"/>
      <c r="E61" s="42"/>
      <c r="F61" s="42"/>
      <c r="G61" s="46"/>
      <c r="H61" s="46"/>
      <c r="I61" s="52"/>
      <c r="J61" s="52"/>
      <c r="K61" s="24"/>
    </row>
    <row r="62" spans="1:11" ht="18.75" customHeight="1">
      <c r="A62" s="51"/>
      <c r="B62" s="46"/>
      <c r="C62" s="46"/>
      <c r="D62" s="44"/>
      <c r="E62" s="42"/>
      <c r="F62" s="42"/>
      <c r="G62" s="46"/>
      <c r="H62" s="46"/>
      <c r="I62" s="24" t="s">
        <v>65</v>
      </c>
      <c r="J62" s="24"/>
      <c r="K62" s="24"/>
    </row>
  </sheetData>
  <sheetProtection selectLockedCells="1" selectUnlockedCells="1"/>
  <mergeCells count="61">
    <mergeCell ref="A1:C1"/>
    <mergeCell ref="D1:G1"/>
    <mergeCell ref="A2:H2"/>
    <mergeCell ref="A3:H3"/>
    <mergeCell ref="A5:H5"/>
    <mergeCell ref="A6:A9"/>
    <mergeCell ref="D6:D9"/>
    <mergeCell ref="A10:A12"/>
    <mergeCell ref="D10:D12"/>
    <mergeCell ref="A13:A14"/>
    <mergeCell ref="D13:D14"/>
    <mergeCell ref="A15:A16"/>
    <mergeCell ref="D15:D16"/>
    <mergeCell ref="A17:H17"/>
    <mergeCell ref="A19:H19"/>
    <mergeCell ref="A21:H21"/>
    <mergeCell ref="A23:H23"/>
    <mergeCell ref="A25:H25"/>
    <mergeCell ref="A28:H28"/>
    <mergeCell ref="A29:A31"/>
    <mergeCell ref="D29:D31"/>
    <mergeCell ref="A32:H32"/>
    <mergeCell ref="A35:A40"/>
    <mergeCell ref="B35:B40"/>
    <mergeCell ref="C35:C40"/>
    <mergeCell ref="D35:D40"/>
    <mergeCell ref="E35:E40"/>
    <mergeCell ref="F35:F40"/>
    <mergeCell ref="G35:H40"/>
    <mergeCell ref="R37:T37"/>
    <mergeCell ref="U37:X37"/>
    <mergeCell ref="R38:T38"/>
    <mergeCell ref="U38:X38"/>
    <mergeCell ref="R39:T39"/>
    <mergeCell ref="U39:X39"/>
    <mergeCell ref="A41:H41"/>
    <mergeCell ref="A42:A46"/>
    <mergeCell ref="B42:B46"/>
    <mergeCell ref="C42:C46"/>
    <mergeCell ref="D42:D46"/>
    <mergeCell ref="E42:E46"/>
    <mergeCell ref="F42:F46"/>
    <mergeCell ref="G42:H46"/>
    <mergeCell ref="R45:S45"/>
    <mergeCell ref="U45:V45"/>
    <mergeCell ref="A47:H47"/>
    <mergeCell ref="A48:A53"/>
    <mergeCell ref="B48:B53"/>
    <mergeCell ref="C48:C53"/>
    <mergeCell ref="D48:D53"/>
    <mergeCell ref="E48:E53"/>
    <mergeCell ref="F48:F53"/>
    <mergeCell ref="G48:H53"/>
    <mergeCell ref="A54:H54"/>
    <mergeCell ref="A55:A62"/>
    <mergeCell ref="B55:B62"/>
    <mergeCell ref="C55:C62"/>
    <mergeCell ref="D55:D62"/>
    <mergeCell ref="E55:E62"/>
    <mergeCell ref="F55:F62"/>
    <mergeCell ref="G55:H62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</sheetPr>
  <dimension ref="A1:Y88"/>
  <sheetViews>
    <sheetView view="pageBreakPreview" zoomScaleNormal="85" zoomScaleSheetLayoutView="100" workbookViewId="0" topLeftCell="A31">
      <selection activeCell="D5" sqref="D5"/>
    </sheetView>
  </sheetViews>
  <sheetFormatPr defaultColWidth="8.00390625" defaultRowHeight="12.75"/>
  <cols>
    <col min="1" max="1" width="25.625" style="1" customWidth="1"/>
    <col min="2" max="3" width="15.625" style="1" customWidth="1"/>
    <col min="4" max="4" width="37.625" style="1" customWidth="1"/>
    <col min="5" max="6" width="11.625" style="1" customWidth="1"/>
    <col min="7" max="8" width="17.625" style="2" customWidth="1"/>
    <col min="9" max="10" width="5.875" style="1" customWidth="1"/>
    <col min="11" max="16384" width="9.125" style="1" customWidth="1"/>
  </cols>
  <sheetData>
    <row r="1" spans="1:8" ht="59.25" customHeight="1">
      <c r="A1"/>
      <c r="B1"/>
      <c r="C1"/>
      <c r="D1" s="53" t="s">
        <v>0</v>
      </c>
      <c r="E1" s="53"/>
      <c r="F1" s="53"/>
      <c r="G1" s="53"/>
      <c r="H1" s="54"/>
    </row>
    <row r="2" spans="1:8" ht="43.5" customHeight="1">
      <c r="A2"/>
      <c r="B2"/>
      <c r="C2"/>
      <c r="D2" s="47"/>
      <c r="E2" s="47"/>
      <c r="F2" s="47"/>
      <c r="G2" s="47"/>
      <c r="H2" s="55"/>
    </row>
    <row r="3" spans="1:8" ht="76.5" customHeight="1">
      <c r="A3" s="56" t="s">
        <v>2</v>
      </c>
      <c r="B3" s="57" t="s">
        <v>3</v>
      </c>
      <c r="C3" s="57" t="s">
        <v>4</v>
      </c>
      <c r="D3" s="57" t="s">
        <v>5</v>
      </c>
      <c r="E3" s="58" t="s">
        <v>6</v>
      </c>
      <c r="F3" s="57" t="s">
        <v>7</v>
      </c>
      <c r="G3" s="11" t="s">
        <v>8</v>
      </c>
      <c r="H3" s="11" t="s">
        <v>9</v>
      </c>
    </row>
    <row r="4" spans="1:8" ht="13.5" customHeight="1">
      <c r="A4" s="12" t="s">
        <v>66</v>
      </c>
      <c r="B4" s="12"/>
      <c r="C4" s="12"/>
      <c r="D4" s="12"/>
      <c r="E4" s="12"/>
      <c r="F4" s="12"/>
      <c r="G4" s="12"/>
      <c r="H4" s="12"/>
    </row>
    <row r="5" spans="1:8" ht="18.75" customHeight="1">
      <c r="A5" s="59"/>
      <c r="B5" s="60" t="s">
        <v>67</v>
      </c>
      <c r="C5" s="60" t="s">
        <v>68</v>
      </c>
      <c r="D5" s="61" t="s">
        <v>69</v>
      </c>
      <c r="E5" s="62">
        <v>6</v>
      </c>
      <c r="F5" s="60">
        <v>0.011</v>
      </c>
      <c r="G5" s="63">
        <f>Таблица!D24</f>
        <v>1099.8</v>
      </c>
      <c r="H5" s="64">
        <f>Таблица!F24</f>
        <v>1205.1000000000001</v>
      </c>
    </row>
    <row r="6" spans="1:8" ht="18.75" customHeight="1">
      <c r="A6" s="59"/>
      <c r="B6" s="60" t="s">
        <v>70</v>
      </c>
      <c r="C6" s="60" t="s">
        <v>71</v>
      </c>
      <c r="D6" s="61"/>
      <c r="E6" s="62">
        <v>4</v>
      </c>
      <c r="F6" s="60">
        <v>0.009</v>
      </c>
      <c r="G6" s="63">
        <f>Таблица!D25</f>
        <v>877.5</v>
      </c>
      <c r="H6" s="64">
        <f>Таблица!F25</f>
        <v>978.9</v>
      </c>
    </row>
    <row r="7" spans="1:8" ht="18.75" customHeight="1">
      <c r="A7" s="59"/>
      <c r="B7" s="60" t="s">
        <v>72</v>
      </c>
      <c r="C7" s="60" t="s">
        <v>73</v>
      </c>
      <c r="D7" s="61"/>
      <c r="E7" s="12">
        <v>9</v>
      </c>
      <c r="F7" s="60">
        <v>0.026</v>
      </c>
      <c r="G7" s="65">
        <f>Таблица!D28</f>
        <v>1783.6000000000001</v>
      </c>
      <c r="H7" s="64">
        <f>Таблица!F28</f>
        <v>1895.4</v>
      </c>
    </row>
    <row r="8" spans="1:8" ht="18.75" customHeight="1">
      <c r="A8" s="59"/>
      <c r="B8" s="60" t="s">
        <v>74</v>
      </c>
      <c r="C8" s="60" t="s">
        <v>75</v>
      </c>
      <c r="D8" s="61"/>
      <c r="E8" s="12">
        <v>13</v>
      </c>
      <c r="F8" s="66">
        <v>0.038</v>
      </c>
      <c r="G8" s="63">
        <f>Таблица!D29</f>
        <v>2464.8</v>
      </c>
      <c r="H8" s="64">
        <f>Таблица!F29</f>
        <v>2761.2000000000003</v>
      </c>
    </row>
    <row r="9" spans="1:8" ht="18.75" customHeight="1">
      <c r="A9" s="59"/>
      <c r="B9" s="60" t="s">
        <v>76</v>
      </c>
      <c r="C9" s="60" t="s">
        <v>77</v>
      </c>
      <c r="D9" s="61"/>
      <c r="E9" s="67">
        <v>14</v>
      </c>
      <c r="F9" s="68">
        <v>0.039</v>
      </c>
      <c r="G9" s="63">
        <f>Таблица!D30</f>
        <v>2579.2000000000003</v>
      </c>
      <c r="H9" s="64">
        <f>Таблица!F30</f>
        <v>2715.7000000000003</v>
      </c>
    </row>
    <row r="10" spans="1:8" ht="18.75" customHeight="1">
      <c r="A10" s="59"/>
      <c r="B10" s="60" t="s">
        <v>78</v>
      </c>
      <c r="C10" s="60" t="s">
        <v>79</v>
      </c>
      <c r="D10" s="61"/>
      <c r="E10" s="67">
        <v>6</v>
      </c>
      <c r="F10" s="68">
        <v>0.015</v>
      </c>
      <c r="G10" s="63">
        <f>Таблица!D31</f>
        <v>1661.4</v>
      </c>
      <c r="H10" s="64">
        <f>Таблица!F31</f>
        <v>1908.4</v>
      </c>
    </row>
    <row r="11" spans="1:8" ht="31.5" customHeight="1">
      <c r="A11" s="60"/>
      <c r="B11" s="60" t="s">
        <v>80</v>
      </c>
      <c r="C11" s="60" t="s">
        <v>81</v>
      </c>
      <c r="D11" s="69" t="s">
        <v>69</v>
      </c>
      <c r="E11" s="67">
        <v>7</v>
      </c>
      <c r="F11" s="68">
        <v>0.019</v>
      </c>
      <c r="G11" s="63">
        <f>Таблица!D26</f>
        <v>1249.3</v>
      </c>
      <c r="H11" s="64">
        <f>Таблица!F26</f>
        <v>1353.3</v>
      </c>
    </row>
    <row r="12" spans="1:8" ht="31.5" customHeight="1">
      <c r="A12" s="60"/>
      <c r="B12" s="60" t="s">
        <v>82</v>
      </c>
      <c r="C12" s="60" t="s">
        <v>83</v>
      </c>
      <c r="D12" s="69"/>
      <c r="E12" s="67">
        <v>5</v>
      </c>
      <c r="F12" s="68">
        <v>0.013</v>
      </c>
      <c r="G12" s="63">
        <f>Таблица!D27</f>
        <v>1002.3000000000001</v>
      </c>
      <c r="H12" s="64">
        <f>Таблица!F27</f>
        <v>1081.6000000000001</v>
      </c>
    </row>
    <row r="13" spans="1:8" ht="75.75" customHeight="1">
      <c r="A13" s="60"/>
      <c r="B13" s="60" t="s">
        <v>84</v>
      </c>
      <c r="C13" s="60" t="s">
        <v>85</v>
      </c>
      <c r="D13" s="69" t="s">
        <v>69</v>
      </c>
      <c r="E13" s="12">
        <v>12</v>
      </c>
      <c r="F13" s="68">
        <v>0.027</v>
      </c>
      <c r="G13" s="63">
        <f>Таблица!D32</f>
        <v>2129.4</v>
      </c>
      <c r="H13" s="64">
        <f>Таблица!F32</f>
        <v>2263.3</v>
      </c>
    </row>
    <row r="14" spans="1:8" ht="14.25" customHeight="1">
      <c r="A14" s="12" t="s">
        <v>86</v>
      </c>
      <c r="B14" s="12"/>
      <c r="C14" s="12"/>
      <c r="D14" s="12"/>
      <c r="E14" s="12"/>
      <c r="F14" s="12"/>
      <c r="G14" s="12"/>
      <c r="H14" s="12"/>
    </row>
    <row r="15" spans="1:8" ht="73.5" customHeight="1">
      <c r="A15" s="59"/>
      <c r="B15" s="59" t="s">
        <v>87</v>
      </c>
      <c r="C15" s="59" t="s">
        <v>88</v>
      </c>
      <c r="D15" s="70" t="s">
        <v>89</v>
      </c>
      <c r="E15" s="71">
        <v>2.5</v>
      </c>
      <c r="F15" s="72">
        <v>0.017</v>
      </c>
      <c r="G15" s="63">
        <f>Таблица!D39</f>
        <v>847.6</v>
      </c>
      <c r="H15" s="63"/>
    </row>
    <row r="16" spans="1:8" ht="14.25" customHeight="1">
      <c r="A16" s="12" t="s">
        <v>90</v>
      </c>
      <c r="B16" s="12"/>
      <c r="C16" s="12"/>
      <c r="D16" s="12"/>
      <c r="E16" s="12"/>
      <c r="F16" s="12"/>
      <c r="G16" s="12"/>
      <c r="H16" s="12"/>
    </row>
    <row r="17" spans="1:8" ht="21.75" customHeight="1">
      <c r="A17" s="73"/>
      <c r="B17" s="59" t="s">
        <v>91</v>
      </c>
      <c r="C17" s="59" t="s">
        <v>92</v>
      </c>
      <c r="D17" s="74" t="s">
        <v>93</v>
      </c>
      <c r="E17" s="71">
        <v>10</v>
      </c>
      <c r="F17" s="72">
        <v>0.025</v>
      </c>
      <c r="G17" s="63">
        <f>Таблица!D33</f>
        <v>1444.3</v>
      </c>
      <c r="H17" s="63">
        <f>Таблица!F33</f>
        <v>1619.8</v>
      </c>
    </row>
    <row r="18" spans="1:8" ht="21.75" customHeight="1">
      <c r="A18" s="73"/>
      <c r="B18" s="35" t="s">
        <v>94</v>
      </c>
      <c r="C18" s="35" t="s">
        <v>95</v>
      </c>
      <c r="D18" s="74"/>
      <c r="E18" s="62">
        <v>14</v>
      </c>
      <c r="F18" s="66">
        <v>0.033</v>
      </c>
      <c r="G18" s="63">
        <f>Таблица!D34</f>
        <v>1866.8</v>
      </c>
      <c r="H18" s="63">
        <f>Таблица!F34</f>
        <v>2082.6</v>
      </c>
    </row>
    <row r="19" spans="1:8" ht="21.75" customHeight="1">
      <c r="A19" s="73"/>
      <c r="B19" s="35" t="s">
        <v>96</v>
      </c>
      <c r="C19" s="35" t="s">
        <v>97</v>
      </c>
      <c r="D19" s="74"/>
      <c r="E19" s="62">
        <v>16</v>
      </c>
      <c r="F19" s="66">
        <v>0.038</v>
      </c>
      <c r="G19" s="63">
        <f>Таблица!D35</f>
        <v>1860.3</v>
      </c>
      <c r="H19" s="63">
        <f>Таблица!F35</f>
        <v>2018.9</v>
      </c>
    </row>
    <row r="20" spans="1:8" ht="21.75" customHeight="1">
      <c r="A20" s="73"/>
      <c r="B20" s="60" t="s">
        <v>98</v>
      </c>
      <c r="C20" s="60" t="s">
        <v>99</v>
      </c>
      <c r="D20" s="74"/>
      <c r="E20" s="67">
        <v>17</v>
      </c>
      <c r="F20" s="68">
        <v>0.043</v>
      </c>
      <c r="G20" s="65">
        <f>Таблица!D36</f>
        <v>2017.6000000000001</v>
      </c>
      <c r="H20" s="75">
        <f>Таблица!E36</f>
        <v>1673</v>
      </c>
    </row>
    <row r="21" spans="1:8" ht="13.5" customHeight="1">
      <c r="A21" s="12" t="s">
        <v>100</v>
      </c>
      <c r="B21" s="12"/>
      <c r="C21" s="12"/>
      <c r="D21" s="12"/>
      <c r="E21" s="12"/>
      <c r="F21" s="12"/>
      <c r="G21" s="12"/>
      <c r="H21" s="12"/>
    </row>
    <row r="22" spans="1:8" ht="30" customHeight="1">
      <c r="A22" s="59"/>
      <c r="B22" s="59" t="s">
        <v>101</v>
      </c>
      <c r="C22" s="59" t="s">
        <v>102</v>
      </c>
      <c r="D22" s="70" t="s">
        <v>103</v>
      </c>
      <c r="E22" s="71">
        <v>3</v>
      </c>
      <c r="F22" s="72">
        <v>0.012</v>
      </c>
      <c r="G22" s="63">
        <f>Таблица!D42</f>
        <v>828.1</v>
      </c>
      <c r="H22" s="63">
        <f>Таблица!F42</f>
        <v>954.2</v>
      </c>
    </row>
    <row r="23" spans="1:8" ht="30" customHeight="1">
      <c r="A23" s="59"/>
      <c r="B23" s="59"/>
      <c r="C23" s="59"/>
      <c r="D23" s="70"/>
      <c r="E23" s="71"/>
      <c r="F23" s="72"/>
      <c r="G23" s="63"/>
      <c r="H23" s="63"/>
    </row>
    <row r="24" spans="1:8" ht="30" customHeight="1">
      <c r="A24" s="35"/>
      <c r="B24" s="35" t="s">
        <v>104</v>
      </c>
      <c r="C24" s="35" t="s">
        <v>105</v>
      </c>
      <c r="D24" s="36" t="s">
        <v>103</v>
      </c>
      <c r="E24" s="62">
        <v>7</v>
      </c>
      <c r="F24" s="66">
        <v>0.023</v>
      </c>
      <c r="G24" s="63">
        <f>Таблица!D45</f>
        <v>1062.1000000000001</v>
      </c>
      <c r="H24" s="63">
        <f>Таблица!F45</f>
        <v>1136.2</v>
      </c>
    </row>
    <row r="25" spans="1:8" ht="30" customHeight="1">
      <c r="A25" s="35"/>
      <c r="B25" s="35" t="s">
        <v>106</v>
      </c>
      <c r="C25" s="35" t="s">
        <v>107</v>
      </c>
      <c r="D25" s="36"/>
      <c r="E25" s="62">
        <v>8</v>
      </c>
      <c r="F25" s="66">
        <v>0.027</v>
      </c>
      <c r="G25" s="63">
        <f>Таблица!D44</f>
        <v>1228.5</v>
      </c>
      <c r="H25" s="63">
        <f>Таблица!F44</f>
        <v>1318.2</v>
      </c>
    </row>
    <row r="26" spans="1:8" ht="30" customHeight="1">
      <c r="A26" s="35"/>
      <c r="B26" s="35" t="s">
        <v>108</v>
      </c>
      <c r="C26" s="35" t="s">
        <v>109</v>
      </c>
      <c r="D26" s="36"/>
      <c r="E26" s="62">
        <v>10</v>
      </c>
      <c r="F26" s="66">
        <v>0.03</v>
      </c>
      <c r="G26" s="63">
        <f>Таблица!D43</f>
        <v>1372.8</v>
      </c>
      <c r="H26" s="63">
        <f>Таблица!F43</f>
        <v>1458.6000000000001</v>
      </c>
    </row>
    <row r="27" spans="1:8" ht="13.5" customHeight="1">
      <c r="A27" s="12" t="s">
        <v>110</v>
      </c>
      <c r="B27" s="12"/>
      <c r="C27" s="12"/>
      <c r="D27" s="12"/>
      <c r="E27" s="12"/>
      <c r="F27" s="12"/>
      <c r="G27" s="12"/>
      <c r="H27" s="12"/>
    </row>
    <row r="28" spans="1:8" ht="93" customHeight="1">
      <c r="A28" s="59"/>
      <c r="B28" s="59" t="s">
        <v>111</v>
      </c>
      <c r="C28" s="59" t="s">
        <v>112</v>
      </c>
      <c r="D28" s="70" t="s">
        <v>113</v>
      </c>
      <c r="E28" s="71">
        <v>10</v>
      </c>
      <c r="F28" s="72">
        <v>0.019</v>
      </c>
      <c r="G28" s="63">
        <f>Таблица!D38</f>
        <v>1814.8</v>
      </c>
      <c r="H28" s="63">
        <f>Таблица!F38</f>
        <v>2089.1</v>
      </c>
    </row>
    <row r="29" spans="1:8" ht="13.5" customHeight="1">
      <c r="A29" s="12" t="s">
        <v>114</v>
      </c>
      <c r="B29" s="12"/>
      <c r="C29" s="12"/>
      <c r="D29" s="12"/>
      <c r="E29" s="12"/>
      <c r="F29" s="12"/>
      <c r="G29" s="12"/>
      <c r="H29" s="12"/>
    </row>
    <row r="30" spans="1:8" ht="57.75" customHeight="1">
      <c r="A30" s="59"/>
      <c r="B30" s="59" t="s">
        <v>115</v>
      </c>
      <c r="C30" s="59" t="s">
        <v>116</v>
      </c>
      <c r="D30" s="70" t="s">
        <v>117</v>
      </c>
      <c r="E30" s="71">
        <v>5</v>
      </c>
      <c r="F30" s="72">
        <v>0.017</v>
      </c>
      <c r="G30" s="63">
        <f>Таблица!D37</f>
        <v>1033.5</v>
      </c>
      <c r="H30" s="63">
        <f>Таблица!F37</f>
        <v>1151.8</v>
      </c>
    </row>
    <row r="31" spans="1:8" ht="13.5" customHeight="1">
      <c r="A31" s="12" t="s">
        <v>118</v>
      </c>
      <c r="B31" s="12"/>
      <c r="C31" s="12"/>
      <c r="D31" s="12"/>
      <c r="E31" s="12"/>
      <c r="F31" s="12"/>
      <c r="G31" s="12"/>
      <c r="H31" s="12"/>
    </row>
    <row r="32" spans="1:8" ht="59.25" customHeight="1">
      <c r="A32" s="59"/>
      <c r="B32" s="59" t="s">
        <v>119</v>
      </c>
      <c r="C32" s="59" t="s">
        <v>120</v>
      </c>
      <c r="D32" s="70" t="s">
        <v>121</v>
      </c>
      <c r="E32" s="71">
        <v>4.5</v>
      </c>
      <c r="F32" s="76">
        <v>0.0089</v>
      </c>
      <c r="G32" s="63">
        <f>Таблица!D40</f>
        <v>791.7</v>
      </c>
      <c r="H32" s="63">
        <f>Таблица!F40</f>
        <v>839.8000000000001</v>
      </c>
    </row>
    <row r="33" spans="1:8" ht="13.5" customHeight="1">
      <c r="A33" s="12" t="s">
        <v>122</v>
      </c>
      <c r="B33" s="12"/>
      <c r="C33" s="12"/>
      <c r="D33" s="12"/>
      <c r="E33" s="12"/>
      <c r="F33" s="12"/>
      <c r="G33" s="12"/>
      <c r="H33" s="12"/>
    </row>
    <row r="34" spans="1:8" ht="53.25" customHeight="1">
      <c r="A34" s="73"/>
      <c r="B34" s="73" t="s">
        <v>123</v>
      </c>
      <c r="C34" s="73" t="s">
        <v>124</v>
      </c>
      <c r="D34" s="77" t="s">
        <v>125</v>
      </c>
      <c r="E34" s="67">
        <v>2</v>
      </c>
      <c r="F34" s="78">
        <v>0.006</v>
      </c>
      <c r="G34" s="65">
        <f>Таблица!D41</f>
        <v>1012.7</v>
      </c>
      <c r="H34" s="65"/>
    </row>
    <row r="35" spans="1:13" ht="17.25" customHeight="1">
      <c r="A35" s="79"/>
      <c r="B35" s="46"/>
      <c r="C35" s="46"/>
      <c r="D35" s="80"/>
      <c r="E35" s="81"/>
      <c r="F35" s="46"/>
      <c r="G35" s="46"/>
      <c r="H35" s="46"/>
      <c r="M35" s="24"/>
    </row>
    <row r="36" spans="1:8" ht="18.75" customHeight="1">
      <c r="A36" s="79"/>
      <c r="B36" s="46"/>
      <c r="C36" s="46"/>
      <c r="D36" s="80"/>
      <c r="E36" s="81"/>
      <c r="F36" s="46"/>
      <c r="G36" s="46"/>
      <c r="H36" s="46"/>
    </row>
    <row r="37" spans="1:8" ht="19.5" customHeight="1">
      <c r="A37" s="79"/>
      <c r="B37" s="46"/>
      <c r="C37" s="46"/>
      <c r="D37" s="80"/>
      <c r="E37" s="81"/>
      <c r="F37" s="46"/>
      <c r="G37" s="82"/>
      <c r="H37" s="82"/>
    </row>
    <row r="38" spans="1:8" ht="15.75" customHeight="1">
      <c r="A38" s="79"/>
      <c r="B38" s="46"/>
      <c r="C38" s="46"/>
      <c r="D38" s="80"/>
      <c r="E38" s="81"/>
      <c r="F38" s="46"/>
      <c r="G38" s="82"/>
      <c r="H38" s="82"/>
    </row>
    <row r="39" spans="1:14" ht="17.25" customHeight="1">
      <c r="A39" s="79"/>
      <c r="B39" s="46"/>
      <c r="C39" s="46"/>
      <c r="D39" s="80"/>
      <c r="E39" s="81"/>
      <c r="F39" s="46"/>
      <c r="G39" s="82"/>
      <c r="H39" s="82"/>
      <c r="N39" s="30"/>
    </row>
    <row r="40" spans="1:12" ht="19.5" customHeight="1">
      <c r="A40" s="25"/>
      <c r="B40" s="46"/>
      <c r="C40" s="46"/>
      <c r="D40" s="80"/>
      <c r="E40" s="81"/>
      <c r="F40" s="46"/>
      <c r="G40" s="46"/>
      <c r="H40" s="46"/>
      <c r="L40" s="30"/>
    </row>
    <row r="41" spans="1:8" ht="21" customHeight="1">
      <c r="A41" s="25"/>
      <c r="B41" s="46"/>
      <c r="C41" s="46"/>
      <c r="D41" s="80"/>
      <c r="E41" s="81"/>
      <c r="F41" s="46"/>
      <c r="G41" s="46"/>
      <c r="H41" s="46"/>
    </row>
    <row r="42" spans="1:8" ht="15.75" customHeight="1">
      <c r="A42" s="25"/>
      <c r="B42" s="46"/>
      <c r="C42" s="46"/>
      <c r="D42" s="80"/>
      <c r="E42" s="81"/>
      <c r="F42" s="46"/>
      <c r="G42" s="46"/>
      <c r="H42" s="46"/>
    </row>
    <row r="43" spans="1:8" ht="20.25" customHeight="1">
      <c r="A43" s="25"/>
      <c r="B43" s="46"/>
      <c r="C43" s="46"/>
      <c r="D43" s="80"/>
      <c r="E43" s="81"/>
      <c r="F43" s="46"/>
      <c r="G43" s="46"/>
      <c r="H43" s="46"/>
    </row>
    <row r="44" spans="1:8" s="83" customFormat="1" ht="15.75" customHeight="1">
      <c r="A44" s="25"/>
      <c r="B44" s="46"/>
      <c r="C44" s="46"/>
      <c r="D44" s="80"/>
      <c r="E44" s="81"/>
      <c r="F44" s="46"/>
      <c r="G44" s="46"/>
      <c r="H44" s="46"/>
    </row>
    <row r="45" spans="1:8" ht="41.25" customHeight="1" hidden="1">
      <c r="A45" s="25"/>
      <c r="B45" s="46"/>
      <c r="C45" s="46"/>
      <c r="D45" s="80"/>
      <c r="E45" s="81"/>
      <c r="F45" s="46"/>
      <c r="G45" s="46"/>
      <c r="H45" s="46"/>
    </row>
    <row r="46" spans="1:8" ht="19.5" customHeight="1">
      <c r="A46" s="25"/>
      <c r="B46" s="46"/>
      <c r="C46" s="46"/>
      <c r="D46" s="80"/>
      <c r="E46" s="81"/>
      <c r="F46" s="46"/>
      <c r="G46" s="46"/>
      <c r="H46" s="46"/>
    </row>
    <row r="47" spans="1:8" ht="17.25" customHeight="1">
      <c r="A47" s="25"/>
      <c r="B47" s="46"/>
      <c r="C47" s="46"/>
      <c r="D47" s="80"/>
      <c r="E47" s="81"/>
      <c r="F47" s="46"/>
      <c r="G47" s="46"/>
      <c r="H47" s="46"/>
    </row>
    <row r="48" spans="1:24" ht="16.5" customHeight="1">
      <c r="A48" s="25"/>
      <c r="B48" s="46"/>
      <c r="C48" s="46"/>
      <c r="D48" s="80"/>
      <c r="E48" s="81"/>
      <c r="F48" s="46"/>
      <c r="G48" s="46"/>
      <c r="H48" s="46"/>
      <c r="R48" s="24"/>
      <c r="S48" s="24"/>
      <c r="T48" s="24"/>
      <c r="U48" s="24"/>
      <c r="V48" s="24"/>
      <c r="W48" s="24"/>
      <c r="X48" s="24"/>
    </row>
    <row r="49" spans="1:24" ht="16.5" customHeight="1">
      <c r="A49" s="25"/>
      <c r="B49" s="46"/>
      <c r="C49" s="46"/>
      <c r="D49" s="80"/>
      <c r="E49" s="81"/>
      <c r="F49" s="46"/>
      <c r="G49" s="46"/>
      <c r="H49" s="46"/>
      <c r="R49" s="24"/>
      <c r="S49" s="24"/>
      <c r="T49" s="24"/>
      <c r="U49" s="24"/>
      <c r="V49" s="24"/>
      <c r="W49" s="24"/>
      <c r="X49" s="24"/>
    </row>
    <row r="50" spans="1:24" ht="18" customHeight="1">
      <c r="A50" s="25"/>
      <c r="B50" s="46"/>
      <c r="C50" s="46"/>
      <c r="D50" s="80"/>
      <c r="E50" s="81"/>
      <c r="F50" s="46"/>
      <c r="G50" s="46"/>
      <c r="H50" s="46"/>
      <c r="R50" s="24"/>
      <c r="S50" s="25"/>
      <c r="T50" s="25"/>
      <c r="U50" s="25"/>
      <c r="V50" s="25"/>
      <c r="W50" s="25"/>
      <c r="X50" s="24"/>
    </row>
    <row r="51" spans="1:24" ht="14.25" customHeight="1">
      <c r="A51" s="25"/>
      <c r="B51" s="46"/>
      <c r="C51" s="46"/>
      <c r="D51" s="80"/>
      <c r="E51" s="81"/>
      <c r="F51" s="46"/>
      <c r="G51" s="46"/>
      <c r="H51" s="46"/>
      <c r="R51" s="24"/>
      <c r="S51" s="25"/>
      <c r="T51" s="25"/>
      <c r="U51" s="25"/>
      <c r="V51" s="25"/>
      <c r="W51" s="25"/>
      <c r="X51" s="24"/>
    </row>
    <row r="52" spans="1:24" ht="15" customHeight="1">
      <c r="A52" s="25"/>
      <c r="B52" s="46"/>
      <c r="C52" s="46"/>
      <c r="D52" s="80"/>
      <c r="E52" s="81"/>
      <c r="F52" s="46"/>
      <c r="G52" s="46"/>
      <c r="H52" s="46"/>
      <c r="R52" s="24"/>
      <c r="S52" s="25"/>
      <c r="T52" s="25"/>
      <c r="U52" s="25"/>
      <c r="V52" s="25"/>
      <c r="W52" s="25"/>
      <c r="X52" s="24"/>
    </row>
    <row r="53" spans="1:24" ht="24" customHeight="1">
      <c r="A53" s="25"/>
      <c r="B53" s="46"/>
      <c r="C53" s="46"/>
      <c r="D53" s="80"/>
      <c r="E53" s="81"/>
      <c r="F53" s="46"/>
      <c r="G53" s="81"/>
      <c r="H53" s="81"/>
      <c r="R53" s="24"/>
      <c r="S53" s="25"/>
      <c r="T53" s="25"/>
      <c r="U53" s="25"/>
      <c r="V53" s="25"/>
      <c r="W53" s="25"/>
      <c r="X53" s="24"/>
    </row>
    <row r="54" spans="1:24" ht="16.5" customHeight="1">
      <c r="A54" s="25"/>
      <c r="B54" s="46"/>
      <c r="C54" s="46"/>
      <c r="D54" s="80"/>
      <c r="E54" s="81"/>
      <c r="F54" s="46"/>
      <c r="G54" s="81"/>
      <c r="H54" s="81"/>
      <c r="J54" s="24"/>
      <c r="K54" s="24"/>
      <c r="L54" s="24"/>
      <c r="M54" s="24"/>
      <c r="N54" s="24"/>
      <c r="O54" s="24"/>
      <c r="R54" s="24"/>
      <c r="S54" s="25"/>
      <c r="T54" s="25"/>
      <c r="U54" s="25"/>
      <c r="V54" s="25"/>
      <c r="W54" s="25"/>
      <c r="X54" s="24"/>
    </row>
    <row r="55" spans="1:24" ht="16.5" customHeight="1">
      <c r="A55" s="25"/>
      <c r="B55" s="46"/>
      <c r="C55" s="46"/>
      <c r="D55" s="80"/>
      <c r="E55" s="81"/>
      <c r="F55" s="46"/>
      <c r="G55" s="81"/>
      <c r="H55" s="81"/>
      <c r="J55" s="24"/>
      <c r="K55" s="24"/>
      <c r="L55" s="24"/>
      <c r="M55" s="24"/>
      <c r="N55" s="24"/>
      <c r="O55" s="24"/>
      <c r="R55" s="24"/>
      <c r="S55" s="33"/>
      <c r="T55" s="33"/>
      <c r="U55" s="33"/>
      <c r="V55" s="33"/>
      <c r="W55" s="33"/>
      <c r="X55" s="24"/>
    </row>
    <row r="56" spans="1:24" ht="17.25" customHeight="1">
      <c r="A56" s="25"/>
      <c r="B56" s="46"/>
      <c r="C56" s="46"/>
      <c r="D56" s="80"/>
      <c r="E56" s="81"/>
      <c r="F56" s="46"/>
      <c r="G56" s="81"/>
      <c r="H56" s="81"/>
      <c r="J56" s="24"/>
      <c r="K56" s="24"/>
      <c r="L56" s="24"/>
      <c r="M56" s="24"/>
      <c r="N56" s="24"/>
      <c r="O56" s="24"/>
      <c r="R56" s="24"/>
      <c r="S56" s="33"/>
      <c r="T56" s="33"/>
      <c r="U56" s="33"/>
      <c r="V56" s="33"/>
      <c r="W56" s="33"/>
      <c r="X56" s="24"/>
    </row>
    <row r="57" spans="1:24" ht="18" customHeight="1">
      <c r="A57" s="25"/>
      <c r="B57" s="46"/>
      <c r="C57" s="46"/>
      <c r="D57" s="80"/>
      <c r="E57" s="81"/>
      <c r="F57" s="46"/>
      <c r="G57" s="81"/>
      <c r="H57" s="81"/>
      <c r="J57" s="24"/>
      <c r="K57" s="24"/>
      <c r="L57" s="24"/>
      <c r="M57" s="24"/>
      <c r="N57" s="24"/>
      <c r="O57" s="24"/>
      <c r="R57" s="24"/>
      <c r="S57" s="33"/>
      <c r="T57" s="33"/>
      <c r="U57" s="33"/>
      <c r="V57" s="33"/>
      <c r="W57" s="33"/>
      <c r="X57" s="24"/>
    </row>
    <row r="58" spans="1:24" ht="18.75" customHeight="1">
      <c r="A58" s="25"/>
      <c r="B58" s="46"/>
      <c r="C58" s="46"/>
      <c r="D58" s="80"/>
      <c r="E58" s="81"/>
      <c r="F58" s="46"/>
      <c r="G58" s="81"/>
      <c r="H58" s="81"/>
      <c r="J58" s="24"/>
      <c r="K58" s="24"/>
      <c r="L58" s="24"/>
      <c r="M58" s="24"/>
      <c r="N58" s="24"/>
      <c r="O58" s="24"/>
      <c r="R58" s="24"/>
      <c r="S58" s="33"/>
      <c r="T58" s="33"/>
      <c r="U58" s="33"/>
      <c r="V58" s="33"/>
      <c r="W58" s="33"/>
      <c r="X58" s="24"/>
    </row>
    <row r="59" spans="1:25" ht="15.75" customHeight="1">
      <c r="A59" s="46"/>
      <c r="B59" s="46"/>
      <c r="C59" s="46"/>
      <c r="D59" s="46"/>
      <c r="E59" s="46"/>
      <c r="F59" s="46"/>
      <c r="G59" s="46"/>
      <c r="H59" s="46"/>
      <c r="J59" s="24"/>
      <c r="K59" s="24"/>
      <c r="L59" s="24"/>
      <c r="M59" s="24"/>
      <c r="N59" s="24"/>
      <c r="O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22.5" customHeight="1">
      <c r="A60" s="25"/>
      <c r="B60" s="46"/>
      <c r="C60" s="46"/>
      <c r="D60" s="84"/>
      <c r="E60" s="25"/>
      <c r="F60" s="46"/>
      <c r="G60" s="85"/>
      <c r="H60" s="85"/>
      <c r="J60" s="24"/>
      <c r="K60" s="24"/>
      <c r="L60" s="24"/>
      <c r="M60" s="24"/>
      <c r="N60" s="24"/>
      <c r="O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22.5" customHeight="1">
      <c r="A61" s="25"/>
      <c r="B61" s="46"/>
      <c r="C61" s="46"/>
      <c r="D61" s="84"/>
      <c r="E61" s="25"/>
      <c r="F61" s="46"/>
      <c r="G61" s="85"/>
      <c r="H61" s="85"/>
      <c r="J61" s="24"/>
      <c r="K61" s="24"/>
      <c r="L61" s="24"/>
      <c r="M61" s="24"/>
      <c r="N61" s="24"/>
      <c r="O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9.75" customHeight="1" hidden="1">
      <c r="A62" s="25"/>
      <c r="B62" s="46"/>
      <c r="C62" s="46"/>
      <c r="D62" s="84"/>
      <c r="E62" s="25"/>
      <c r="F62" s="46"/>
      <c r="G62" s="85"/>
      <c r="H62" s="85"/>
      <c r="J62" s="24"/>
      <c r="K62" s="24"/>
      <c r="L62" s="24"/>
      <c r="M62" s="24"/>
      <c r="N62" s="24"/>
      <c r="O62" s="24"/>
      <c r="Q62" s="24"/>
      <c r="R62" s="25"/>
      <c r="S62" s="25"/>
      <c r="T62" s="25"/>
      <c r="U62" s="25"/>
      <c r="V62" s="25"/>
      <c r="W62" s="25"/>
      <c r="X62" s="25"/>
      <c r="Y62" s="24"/>
    </row>
    <row r="63" spans="1:25" ht="3" customHeight="1">
      <c r="A63" s="25"/>
      <c r="B63" s="46"/>
      <c r="C63" s="46"/>
      <c r="D63" s="84"/>
      <c r="E63" s="25"/>
      <c r="F63" s="46"/>
      <c r="G63" s="85"/>
      <c r="H63" s="85"/>
      <c r="J63" s="24"/>
      <c r="K63" s="24"/>
      <c r="L63" s="24"/>
      <c r="M63" s="24"/>
      <c r="N63" s="24"/>
      <c r="O63" s="24"/>
      <c r="Q63" s="24"/>
      <c r="R63" s="25"/>
      <c r="S63" s="25"/>
      <c r="T63" s="25"/>
      <c r="U63" s="25"/>
      <c r="V63" s="25"/>
      <c r="W63" s="25"/>
      <c r="X63" s="25"/>
      <c r="Y63" s="24"/>
    </row>
    <row r="64" spans="1:25" ht="10.5" customHeight="1" hidden="1">
      <c r="A64" s="25"/>
      <c r="B64" s="46"/>
      <c r="C64" s="46"/>
      <c r="D64" s="84"/>
      <c r="E64" s="25"/>
      <c r="F64" s="46"/>
      <c r="G64" s="85"/>
      <c r="H64" s="85"/>
      <c r="Q64" s="24"/>
      <c r="R64" s="25"/>
      <c r="S64" s="25"/>
      <c r="T64" s="25"/>
      <c r="U64" s="25"/>
      <c r="V64" s="25"/>
      <c r="W64" s="25"/>
      <c r="X64" s="25"/>
      <c r="Y64" s="24"/>
    </row>
    <row r="65" spans="1:25" ht="14.25" customHeight="1" hidden="1">
      <c r="A65" s="25"/>
      <c r="B65" s="46"/>
      <c r="C65" s="46"/>
      <c r="D65" s="84"/>
      <c r="E65" s="25"/>
      <c r="F65" s="46"/>
      <c r="G65" s="85"/>
      <c r="H65" s="85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8" customHeight="1">
      <c r="A66" s="25"/>
      <c r="B66" s="46"/>
      <c r="C66" s="46"/>
      <c r="D66" s="84"/>
      <c r="E66" s="25"/>
      <c r="F66" s="46"/>
      <c r="G66" s="85"/>
      <c r="H66" s="85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3.75" customHeight="1">
      <c r="A67" s="25"/>
      <c r="B67" s="46"/>
      <c r="C67" s="46"/>
      <c r="D67" s="84"/>
      <c r="E67" s="25"/>
      <c r="F67" s="46"/>
      <c r="G67" s="85"/>
      <c r="H67" s="85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8.25" customHeight="1">
      <c r="A68" s="25"/>
      <c r="B68" s="46"/>
      <c r="C68" s="46"/>
      <c r="D68" s="84"/>
      <c r="E68" s="25"/>
      <c r="F68" s="46"/>
      <c r="G68" s="85"/>
      <c r="H68" s="85"/>
      <c r="Q68" s="24"/>
      <c r="R68" s="24"/>
      <c r="S68" s="47"/>
      <c r="T68" s="48"/>
      <c r="U68" s="24"/>
      <c r="V68" s="24"/>
      <c r="W68" s="49"/>
      <c r="X68" s="24"/>
      <c r="Y68" s="24"/>
    </row>
    <row r="69" spans="1:25" ht="9.75" customHeight="1" hidden="1">
      <c r="A69" s="25"/>
      <c r="B69" s="46"/>
      <c r="C69" s="46"/>
      <c r="D69" s="84"/>
      <c r="E69" s="25"/>
      <c r="F69" s="46"/>
      <c r="G69" s="85"/>
      <c r="H69" s="85"/>
      <c r="Q69" s="24"/>
      <c r="R69" s="47"/>
      <c r="S69" s="47"/>
      <c r="T69" s="48"/>
      <c r="U69" s="47"/>
      <c r="V69" s="47"/>
      <c r="W69" s="48"/>
      <c r="X69" s="24"/>
      <c r="Y69" s="24"/>
    </row>
    <row r="70" spans="1:25" ht="5.25" customHeight="1">
      <c r="A70" s="25"/>
      <c r="B70" s="46"/>
      <c r="C70" s="46"/>
      <c r="D70" s="84"/>
      <c r="E70" s="25"/>
      <c r="F70" s="46"/>
      <c r="G70" s="85"/>
      <c r="H70" s="85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9" customHeight="1">
      <c r="A71" s="25"/>
      <c r="B71" s="46"/>
      <c r="C71" s="46"/>
      <c r="D71" s="84"/>
      <c r="E71" s="25"/>
      <c r="F71" s="46"/>
      <c r="G71" s="85"/>
      <c r="H71" s="85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5" customHeight="1">
      <c r="A72" s="46"/>
      <c r="B72" s="46"/>
      <c r="C72" s="46"/>
      <c r="D72" s="46"/>
      <c r="E72" s="46"/>
      <c r="F72" s="46"/>
      <c r="G72" s="46"/>
      <c r="H72" s="46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customHeight="1">
      <c r="A73" s="25"/>
      <c r="B73" s="46"/>
      <c r="C73" s="46"/>
      <c r="D73" s="84"/>
      <c r="E73" s="25"/>
      <c r="F73" s="25"/>
      <c r="G73" s="46"/>
      <c r="H73" s="46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0.5" customHeight="1">
      <c r="A74" s="25"/>
      <c r="B74" s="46"/>
      <c r="C74" s="46"/>
      <c r="D74" s="84"/>
      <c r="E74" s="25"/>
      <c r="F74" s="25"/>
      <c r="G74" s="46"/>
      <c r="H74" s="46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3.5" customHeight="1">
      <c r="A75" s="25"/>
      <c r="B75" s="46"/>
      <c r="C75" s="46"/>
      <c r="D75" s="84"/>
      <c r="E75" s="25"/>
      <c r="F75" s="25"/>
      <c r="G75" s="46"/>
      <c r="H75" s="46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8.75" customHeight="1">
      <c r="A76" s="25"/>
      <c r="B76" s="46"/>
      <c r="C76" s="46"/>
      <c r="D76" s="84"/>
      <c r="E76" s="25"/>
      <c r="F76" s="25"/>
      <c r="G76" s="46"/>
      <c r="H76" s="46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5" customHeight="1">
      <c r="A77" s="25"/>
      <c r="B77" s="46"/>
      <c r="C77" s="46"/>
      <c r="D77" s="84"/>
      <c r="E77" s="25"/>
      <c r="F77" s="25"/>
      <c r="G77" s="46"/>
      <c r="H77" s="46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9.75" customHeight="1">
      <c r="A78" s="25"/>
      <c r="B78" s="46"/>
      <c r="C78" s="46"/>
      <c r="D78" s="84"/>
      <c r="E78" s="25"/>
      <c r="F78" s="25"/>
      <c r="G78" s="46"/>
      <c r="H78" s="46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5.75" customHeight="1">
      <c r="A79" s="46"/>
      <c r="B79" s="46"/>
      <c r="C79" s="46"/>
      <c r="D79" s="46"/>
      <c r="E79" s="46"/>
      <c r="F79" s="46"/>
      <c r="G79" s="46"/>
      <c r="H79" s="46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6.5" customHeight="1">
      <c r="A80" s="25"/>
      <c r="B80" s="46"/>
      <c r="C80" s="43"/>
      <c r="D80" s="84"/>
      <c r="E80" s="25"/>
      <c r="F80" s="25"/>
      <c r="G80" s="46"/>
      <c r="H80" s="46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24" customHeight="1">
      <c r="A81" s="25"/>
      <c r="B81" s="46"/>
      <c r="C81" s="43"/>
      <c r="D81" s="84"/>
      <c r="E81" s="25"/>
      <c r="F81" s="25"/>
      <c r="G81" s="46"/>
      <c r="H81" s="46"/>
      <c r="Q81" s="24"/>
      <c r="R81" s="24"/>
      <c r="S81" s="24"/>
      <c r="T81" s="24"/>
      <c r="U81" s="24"/>
      <c r="V81" s="24"/>
      <c r="W81" s="24"/>
      <c r="X81" s="24"/>
      <c r="Y81" s="24"/>
    </row>
    <row r="82" spans="1:8" ht="27" customHeight="1">
      <c r="A82" s="25"/>
      <c r="B82" s="46"/>
      <c r="C82" s="43"/>
      <c r="D82" s="84"/>
      <c r="E82" s="25"/>
      <c r="F82" s="25"/>
      <c r="G82" s="46"/>
      <c r="H82" s="46"/>
    </row>
    <row r="83" spans="1:8" ht="21" customHeight="1">
      <c r="A83" s="25"/>
      <c r="B83" s="46"/>
      <c r="C83" s="43"/>
      <c r="D83" s="84"/>
      <c r="E83" s="25"/>
      <c r="F83" s="25"/>
      <c r="G83" s="46"/>
      <c r="H83" s="46"/>
    </row>
    <row r="84" spans="1:8" ht="12.75" customHeight="1">
      <c r="A84" s="86"/>
      <c r="B84" s="46"/>
      <c r="C84" s="46"/>
      <c r="D84" s="84"/>
      <c r="E84" s="25"/>
      <c r="F84" s="25"/>
      <c r="G84" s="46"/>
      <c r="H84" s="46"/>
    </row>
    <row r="85" spans="1:11" ht="18.75" customHeight="1">
      <c r="A85" s="86"/>
      <c r="B85" s="46"/>
      <c r="C85" s="46"/>
      <c r="D85" s="84"/>
      <c r="E85" s="25"/>
      <c r="F85" s="25"/>
      <c r="G85" s="46"/>
      <c r="H85" s="46"/>
      <c r="I85" s="24"/>
      <c r="J85" s="24"/>
      <c r="K85" s="24"/>
    </row>
    <row r="86" spans="1:11" ht="19.5" customHeight="1">
      <c r="A86" s="86"/>
      <c r="B86" s="46"/>
      <c r="C86" s="46"/>
      <c r="D86" s="84"/>
      <c r="E86" s="25"/>
      <c r="F86" s="25"/>
      <c r="G86" s="46"/>
      <c r="H86" s="46"/>
      <c r="I86" s="24"/>
      <c r="J86" s="24"/>
      <c r="K86" s="24"/>
    </row>
    <row r="87" spans="1:11" ht="18.75" customHeight="1">
      <c r="A87" s="86"/>
      <c r="B87" s="46"/>
      <c r="C87" s="46"/>
      <c r="D87" s="84"/>
      <c r="E87" s="25"/>
      <c r="F87" s="25"/>
      <c r="G87" s="46"/>
      <c r="H87" s="46"/>
      <c r="I87" s="52"/>
      <c r="J87" s="52"/>
      <c r="K87" s="24"/>
    </row>
    <row r="88" spans="1:11" ht="21.75" customHeight="1">
      <c r="A88" s="86"/>
      <c r="B88" s="46"/>
      <c r="C88" s="46"/>
      <c r="D88" s="84"/>
      <c r="E88" s="25"/>
      <c r="F88" s="25"/>
      <c r="G88" s="46"/>
      <c r="H88" s="46"/>
      <c r="I88" s="24" t="s">
        <v>65</v>
      </c>
      <c r="J88" s="24"/>
      <c r="K88" s="24"/>
    </row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 selectLockedCells="1" selectUnlockedCells="1"/>
  <mergeCells count="111">
    <mergeCell ref="D1:G1"/>
    <mergeCell ref="D2:G2"/>
    <mergeCell ref="A4:H4"/>
    <mergeCell ref="D5:D10"/>
    <mergeCell ref="A8:A10"/>
    <mergeCell ref="A11:A12"/>
    <mergeCell ref="D11:D12"/>
    <mergeCell ref="A14:H14"/>
    <mergeCell ref="G15:H15"/>
    <mergeCell ref="A16:H16"/>
    <mergeCell ref="A17:A20"/>
    <mergeCell ref="D17:D20"/>
    <mergeCell ref="A21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6"/>
    <mergeCell ref="D24:D26"/>
    <mergeCell ref="A27:H27"/>
    <mergeCell ref="A29:H29"/>
    <mergeCell ref="A31:H31"/>
    <mergeCell ref="A33:H33"/>
    <mergeCell ref="G34:H34"/>
    <mergeCell ref="A35:A36"/>
    <mergeCell ref="B35:B36"/>
    <mergeCell ref="C35:C36"/>
    <mergeCell ref="D35:D36"/>
    <mergeCell ref="E35:E36"/>
    <mergeCell ref="F35:F36"/>
    <mergeCell ref="G35:H36"/>
    <mergeCell ref="A40:A46"/>
    <mergeCell ref="B40:B42"/>
    <mergeCell ref="C40:C42"/>
    <mergeCell ref="D40:D46"/>
    <mergeCell ref="E40:E42"/>
    <mergeCell ref="F40:F42"/>
    <mergeCell ref="G40:H42"/>
    <mergeCell ref="B43:B46"/>
    <mergeCell ref="C43:C46"/>
    <mergeCell ref="E43:E46"/>
    <mergeCell ref="F43:F46"/>
    <mergeCell ref="G43:H46"/>
    <mergeCell ref="A47:A52"/>
    <mergeCell ref="B47:B52"/>
    <mergeCell ref="C47:C52"/>
    <mergeCell ref="D47:D52"/>
    <mergeCell ref="E47:E52"/>
    <mergeCell ref="F47:F52"/>
    <mergeCell ref="G47:H52"/>
    <mergeCell ref="S50:W50"/>
    <mergeCell ref="S51:W51"/>
    <mergeCell ref="S52:W52"/>
    <mergeCell ref="A53:A58"/>
    <mergeCell ref="B53:B55"/>
    <mergeCell ref="C53:C55"/>
    <mergeCell ref="D53:D58"/>
    <mergeCell ref="E53:E54"/>
    <mergeCell ref="F53:F54"/>
    <mergeCell ref="G53:H54"/>
    <mergeCell ref="E55:E56"/>
    <mergeCell ref="F55:F56"/>
    <mergeCell ref="G55:H56"/>
    <mergeCell ref="B56:B58"/>
    <mergeCell ref="C56:C58"/>
    <mergeCell ref="E57:E58"/>
    <mergeCell ref="F57:F58"/>
    <mergeCell ref="G57:H58"/>
    <mergeCell ref="A59:H59"/>
    <mergeCell ref="A60:A71"/>
    <mergeCell ref="B60:B71"/>
    <mergeCell ref="C60:C71"/>
    <mergeCell ref="D60:D71"/>
    <mergeCell ref="E60:E71"/>
    <mergeCell ref="F60:F71"/>
    <mergeCell ref="G60:H71"/>
    <mergeCell ref="R62:T62"/>
    <mergeCell ref="U62:X62"/>
    <mergeCell ref="R63:T63"/>
    <mergeCell ref="U63:X63"/>
    <mergeCell ref="R64:T64"/>
    <mergeCell ref="U64:X64"/>
    <mergeCell ref="R69:S69"/>
    <mergeCell ref="U69:V69"/>
    <mergeCell ref="A72:H72"/>
    <mergeCell ref="A73:A78"/>
    <mergeCell ref="B73:B78"/>
    <mergeCell ref="C73:C78"/>
    <mergeCell ref="D73:D78"/>
    <mergeCell ref="E73:E78"/>
    <mergeCell ref="F73:F78"/>
    <mergeCell ref="G73:H78"/>
    <mergeCell ref="A79:H79"/>
    <mergeCell ref="A80:A83"/>
    <mergeCell ref="B80:B83"/>
    <mergeCell ref="C80:C83"/>
    <mergeCell ref="D80:D83"/>
    <mergeCell ref="E80:E83"/>
    <mergeCell ref="F80:F83"/>
    <mergeCell ref="G80:H83"/>
    <mergeCell ref="A84:A88"/>
    <mergeCell ref="B84:B88"/>
    <mergeCell ref="C84:C88"/>
    <mergeCell ref="D84:D88"/>
    <mergeCell ref="E84:E88"/>
    <mergeCell ref="F84:F88"/>
    <mergeCell ref="G84:H88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0"/>
  </sheetPr>
  <dimension ref="A1:N35"/>
  <sheetViews>
    <sheetView view="pageBreakPreview" zoomScaleNormal="85" zoomScaleSheetLayoutView="100" workbookViewId="0" topLeftCell="A10">
      <selection activeCell="D18" sqref="D18"/>
    </sheetView>
  </sheetViews>
  <sheetFormatPr defaultColWidth="8.00390625" defaultRowHeight="12.75"/>
  <cols>
    <col min="1" max="1" width="25.625" style="1" customWidth="1"/>
    <col min="2" max="3" width="15.625" style="1" customWidth="1"/>
    <col min="4" max="4" width="37.625" style="1" customWidth="1"/>
    <col min="5" max="6" width="11.625" style="1" customWidth="1"/>
    <col min="7" max="8" width="17.625" style="2" customWidth="1"/>
    <col min="9" max="10" width="5.875" style="1" customWidth="1"/>
    <col min="11" max="16384" width="9.125" style="1" customWidth="1"/>
  </cols>
  <sheetData>
    <row r="1" spans="1:8" ht="91.5" customHeight="1">
      <c r="A1" s="87"/>
      <c r="B1" s="87"/>
      <c r="C1" s="87"/>
      <c r="D1" s="87"/>
      <c r="E1" s="87"/>
      <c r="F1" s="87"/>
      <c r="G1" s="87"/>
      <c r="H1" s="87"/>
    </row>
    <row r="2" spans="1:8" ht="76.5" customHeight="1">
      <c r="A2" s="8" t="s">
        <v>2</v>
      </c>
      <c r="B2" s="9" t="s">
        <v>3</v>
      </c>
      <c r="C2" s="9" t="s">
        <v>4</v>
      </c>
      <c r="D2" s="9" t="s">
        <v>5</v>
      </c>
      <c r="E2" s="10" t="s">
        <v>6</v>
      </c>
      <c r="F2" s="9" t="s">
        <v>7</v>
      </c>
      <c r="G2" s="11" t="s">
        <v>8</v>
      </c>
      <c r="H2" s="11" t="s">
        <v>9</v>
      </c>
    </row>
    <row r="3" spans="1:8" ht="13.5" customHeight="1">
      <c r="A3" s="12" t="s">
        <v>126</v>
      </c>
      <c r="B3" s="12"/>
      <c r="C3" s="12"/>
      <c r="D3" s="12"/>
      <c r="E3" s="12"/>
      <c r="F3" s="12"/>
      <c r="G3" s="12"/>
      <c r="H3" s="12"/>
    </row>
    <row r="4" spans="1:8" ht="83.25" customHeight="1">
      <c r="A4" s="59"/>
      <c r="B4" s="88" t="s">
        <v>127</v>
      </c>
      <c r="C4" s="59" t="s">
        <v>128</v>
      </c>
      <c r="D4" s="31" t="s">
        <v>129</v>
      </c>
      <c r="E4" s="71">
        <v>40</v>
      </c>
      <c r="F4" s="72">
        <v>0.086</v>
      </c>
      <c r="G4" s="63">
        <f>Таблица!D46</f>
        <v>5200</v>
      </c>
      <c r="H4" s="63">
        <f>Таблица!F46</f>
        <v>5460</v>
      </c>
    </row>
    <row r="5" spans="1:8" ht="93" customHeight="1">
      <c r="A5" s="35"/>
      <c r="B5" s="89" t="s">
        <v>130</v>
      </c>
      <c r="C5" s="35" t="s">
        <v>131</v>
      </c>
      <c r="D5" s="15" t="s">
        <v>132</v>
      </c>
      <c r="E5" s="62">
        <v>71</v>
      </c>
      <c r="F5" s="66">
        <v>0.158</v>
      </c>
      <c r="G5" s="63">
        <f>Таблица!D47</f>
        <v>7563.400000000001</v>
      </c>
      <c r="H5" s="63">
        <f>Таблица!F47</f>
        <v>8179.6</v>
      </c>
    </row>
    <row r="6" spans="1:8" ht="14.25" customHeight="1">
      <c r="A6" s="12" t="s">
        <v>133</v>
      </c>
      <c r="B6" s="12"/>
      <c r="C6" s="12"/>
      <c r="D6" s="12"/>
      <c r="E6" s="12"/>
      <c r="F6" s="12"/>
      <c r="G6" s="12"/>
      <c r="H6" s="12"/>
    </row>
    <row r="7" spans="1:8" ht="45" customHeight="1">
      <c r="A7" s="59"/>
      <c r="B7" s="59" t="s">
        <v>134</v>
      </c>
      <c r="C7" s="59" t="s">
        <v>135</v>
      </c>
      <c r="D7" s="70" t="s">
        <v>136</v>
      </c>
      <c r="E7" s="71">
        <v>12</v>
      </c>
      <c r="F7" s="72">
        <v>0.031</v>
      </c>
      <c r="G7" s="63">
        <f>Таблица!D88</f>
        <v>2094.3</v>
      </c>
      <c r="H7" s="63">
        <f>Таблица!F88</f>
        <v>2291.9</v>
      </c>
    </row>
    <row r="8" spans="1:8" ht="45" customHeight="1">
      <c r="A8" s="59"/>
      <c r="B8" s="35" t="s">
        <v>137</v>
      </c>
      <c r="C8" s="35" t="s">
        <v>138</v>
      </c>
      <c r="D8" s="70"/>
      <c r="E8" s="62">
        <v>15</v>
      </c>
      <c r="F8" s="66">
        <v>0.029</v>
      </c>
      <c r="G8" s="63">
        <f>Таблица!D81</f>
        <v>2962.7000000000003</v>
      </c>
      <c r="H8" s="63">
        <f>Таблица!F81</f>
        <v>3266.9</v>
      </c>
    </row>
    <row r="9" spans="1:8" ht="45" customHeight="1">
      <c r="A9" s="59"/>
      <c r="B9" s="35" t="s">
        <v>139</v>
      </c>
      <c r="C9" s="35" t="s">
        <v>140</v>
      </c>
      <c r="D9" s="70"/>
      <c r="E9" s="62">
        <v>26</v>
      </c>
      <c r="F9" s="66">
        <v>0.046</v>
      </c>
      <c r="G9" s="63">
        <f>Таблица!D70</f>
        <v>4124.900000000001</v>
      </c>
      <c r="H9" s="63">
        <f>Таблица!F70</f>
        <v>4603.3</v>
      </c>
    </row>
    <row r="10" spans="1:8" ht="15.75" customHeight="1">
      <c r="A10" s="12" t="s">
        <v>141</v>
      </c>
      <c r="B10" s="12"/>
      <c r="C10" s="12"/>
      <c r="D10" s="12"/>
      <c r="E10" s="12"/>
      <c r="F10" s="12"/>
      <c r="G10" s="12"/>
      <c r="H10" s="12"/>
    </row>
    <row r="11" spans="1:14" ht="39.75" customHeight="1">
      <c r="A11" s="73"/>
      <c r="B11" s="59" t="s">
        <v>142</v>
      </c>
      <c r="C11" s="59" t="s">
        <v>143</v>
      </c>
      <c r="D11" s="74" t="s">
        <v>144</v>
      </c>
      <c r="E11" s="71">
        <v>20</v>
      </c>
      <c r="F11" s="72">
        <v>0.041</v>
      </c>
      <c r="G11" s="63">
        <f>Таблица!D82</f>
        <v>2275</v>
      </c>
      <c r="H11" s="63">
        <f>Таблица!F82</f>
        <v>2434.9</v>
      </c>
      <c r="N11" s="2"/>
    </row>
    <row r="12" spans="1:8" ht="39.75" customHeight="1">
      <c r="A12" s="73"/>
      <c r="B12" s="35" t="s">
        <v>145</v>
      </c>
      <c r="C12" s="35" t="s">
        <v>146</v>
      </c>
      <c r="D12" s="74"/>
      <c r="E12" s="12">
        <v>27</v>
      </c>
      <c r="F12" s="66">
        <v>0.069</v>
      </c>
      <c r="G12" s="63">
        <f>Таблица!D71</f>
        <v>2873</v>
      </c>
      <c r="H12" s="63">
        <f>Таблица!F71</f>
        <v>3194.1</v>
      </c>
    </row>
    <row r="13" spans="1:12" ht="39.75" customHeight="1">
      <c r="A13" s="73"/>
      <c r="B13" s="60" t="s">
        <v>147</v>
      </c>
      <c r="C13" s="60" t="s">
        <v>148</v>
      </c>
      <c r="D13" s="74"/>
      <c r="E13" s="67">
        <v>41</v>
      </c>
      <c r="F13" s="68">
        <v>0.095</v>
      </c>
      <c r="G13" s="65">
        <f>Таблица!D49</f>
        <v>4594.2</v>
      </c>
      <c r="H13" s="75">
        <f>Таблица!F49</f>
        <v>4806.1</v>
      </c>
      <c r="K13" s="2"/>
      <c r="L13" s="2"/>
    </row>
    <row r="14" spans="1:12" ht="39.75" customHeight="1">
      <c r="A14" s="35"/>
      <c r="B14" s="35" t="s">
        <v>149</v>
      </c>
      <c r="C14" s="35" t="s">
        <v>150</v>
      </c>
      <c r="D14" s="36" t="s">
        <v>144</v>
      </c>
      <c r="E14" s="62">
        <v>14</v>
      </c>
      <c r="F14" s="66">
        <v>0.032</v>
      </c>
      <c r="G14" s="63">
        <f>Таблица!D85</f>
        <v>1933.1000000000001</v>
      </c>
      <c r="H14" s="63">
        <f>Таблица!F85</f>
        <v>2055.3</v>
      </c>
      <c r="L14" s="2"/>
    </row>
    <row r="15" spans="1:13" ht="39.75" customHeight="1">
      <c r="A15" s="35"/>
      <c r="B15" s="35" t="s">
        <v>151</v>
      </c>
      <c r="C15" s="35" t="s">
        <v>152</v>
      </c>
      <c r="D15" s="36"/>
      <c r="E15" s="62">
        <v>19</v>
      </c>
      <c r="F15" s="66">
        <v>0.046</v>
      </c>
      <c r="G15" s="63">
        <f>Таблица!D76</f>
        <v>2485.6</v>
      </c>
      <c r="H15" s="63">
        <f>Таблица!F76</f>
        <v>2658.5</v>
      </c>
      <c r="K15" s="2"/>
      <c r="M15" s="2"/>
    </row>
    <row r="16" spans="1:11" ht="39.75" customHeight="1">
      <c r="A16" s="35"/>
      <c r="B16" s="35" t="s">
        <v>153</v>
      </c>
      <c r="C16" s="35" t="s">
        <v>154</v>
      </c>
      <c r="D16" s="36"/>
      <c r="E16" s="62">
        <v>30</v>
      </c>
      <c r="F16" s="66">
        <v>0.077</v>
      </c>
      <c r="G16" s="63">
        <f>Таблица!D60</f>
        <v>3881.8</v>
      </c>
      <c r="H16" s="63">
        <f>Таблица!F60</f>
        <v>4192.5</v>
      </c>
      <c r="K16" s="2"/>
    </row>
    <row r="17" spans="1:8" ht="13.5" customHeight="1">
      <c r="A17" s="12" t="s">
        <v>155</v>
      </c>
      <c r="B17" s="12"/>
      <c r="C17" s="12"/>
      <c r="D17" s="12"/>
      <c r="E17" s="12"/>
      <c r="F17" s="12"/>
      <c r="G17" s="12"/>
      <c r="H17" s="12"/>
    </row>
    <row r="18" spans="1:8" ht="45" customHeight="1">
      <c r="A18" s="90"/>
      <c r="B18" s="59" t="s">
        <v>156</v>
      </c>
      <c r="C18" s="59" t="s">
        <v>157</v>
      </c>
      <c r="D18" s="70" t="s">
        <v>158</v>
      </c>
      <c r="E18" s="71">
        <v>4</v>
      </c>
      <c r="F18" s="72">
        <v>0.012</v>
      </c>
      <c r="G18" s="63">
        <f>Таблица!D98</f>
        <v>768.3000000000001</v>
      </c>
      <c r="H18" s="63">
        <f>Таблица!F98</f>
        <v>821.6</v>
      </c>
    </row>
    <row r="19" spans="1:8" ht="45" customHeight="1">
      <c r="A19" s="90"/>
      <c r="B19" s="35" t="s">
        <v>159</v>
      </c>
      <c r="C19" s="35" t="s">
        <v>160</v>
      </c>
      <c r="D19" s="70"/>
      <c r="E19" s="62">
        <v>6</v>
      </c>
      <c r="F19" s="66">
        <v>0.017</v>
      </c>
      <c r="G19" s="63">
        <f>Таблица!D97</f>
        <v>932.1</v>
      </c>
      <c r="H19" s="63">
        <f>Таблица!F97</f>
        <v>973.7</v>
      </c>
    </row>
    <row r="20" spans="1:8" ht="45" customHeight="1">
      <c r="A20" s="59"/>
      <c r="B20" s="35" t="s">
        <v>161</v>
      </c>
      <c r="C20" s="35" t="s">
        <v>162</v>
      </c>
      <c r="D20" s="70"/>
      <c r="E20" s="62">
        <v>10</v>
      </c>
      <c r="F20" s="66">
        <v>0.028</v>
      </c>
      <c r="G20" s="63">
        <f>Таблица!D96</f>
        <v>1370.2</v>
      </c>
      <c r="H20" s="63">
        <f>Таблица!F96</f>
        <v>1454.7</v>
      </c>
    </row>
    <row r="21" spans="1:8" ht="13.5" customHeight="1">
      <c r="A21" s="12" t="s">
        <v>163</v>
      </c>
      <c r="B21" s="12"/>
      <c r="C21" s="12"/>
      <c r="D21" s="12"/>
      <c r="E21" s="12"/>
      <c r="F21" s="12"/>
      <c r="G21" s="12"/>
      <c r="H21" s="12"/>
    </row>
    <row r="22" spans="1:8" ht="34.5" customHeight="1">
      <c r="A22" s="35"/>
      <c r="B22" s="35" t="s">
        <v>164</v>
      </c>
      <c r="C22" s="35" t="s">
        <v>165</v>
      </c>
      <c r="D22" s="36" t="s">
        <v>166</v>
      </c>
      <c r="E22" s="62">
        <v>3.5</v>
      </c>
      <c r="F22" s="66">
        <v>0.006</v>
      </c>
      <c r="G22" s="63">
        <f>Таблица!D100</f>
        <v>1058.2</v>
      </c>
      <c r="H22" s="63"/>
    </row>
    <row r="23" spans="1:8" ht="34.5" customHeight="1">
      <c r="A23" s="35"/>
      <c r="B23" s="35" t="s">
        <v>167</v>
      </c>
      <c r="C23" s="35" t="s">
        <v>168</v>
      </c>
      <c r="D23" s="36"/>
      <c r="E23" s="62">
        <v>5.3</v>
      </c>
      <c r="F23" s="66">
        <v>0.009</v>
      </c>
      <c r="G23" s="63">
        <f>Таблица!D99</f>
        <v>1270.1000000000001</v>
      </c>
      <c r="H23" s="63"/>
    </row>
    <row r="24" spans="1:8" ht="34.5" customHeight="1">
      <c r="A24" s="35"/>
      <c r="B24" s="35" t="s">
        <v>169</v>
      </c>
      <c r="C24" s="35" t="s">
        <v>170</v>
      </c>
      <c r="D24" s="91" t="s">
        <v>171</v>
      </c>
      <c r="E24" s="92">
        <v>0.21</v>
      </c>
      <c r="F24" s="66">
        <v>0.002</v>
      </c>
      <c r="G24" s="63">
        <f>Таблица!D101</f>
        <v>470.6</v>
      </c>
      <c r="H24" s="63"/>
    </row>
    <row r="25" spans="1:8" ht="15" customHeight="1">
      <c r="A25" s="12" t="s">
        <v>172</v>
      </c>
      <c r="B25" s="12"/>
      <c r="C25" s="12"/>
      <c r="D25" s="12"/>
      <c r="E25" s="12"/>
      <c r="F25" s="12"/>
      <c r="G25" s="12"/>
      <c r="H25" s="12"/>
    </row>
    <row r="26" spans="1:8" ht="74.25" customHeight="1">
      <c r="A26" s="35"/>
      <c r="B26" s="35" t="s">
        <v>173</v>
      </c>
      <c r="C26" s="35" t="s">
        <v>174</v>
      </c>
      <c r="D26" s="91" t="s">
        <v>175</v>
      </c>
      <c r="E26" s="62">
        <v>8.5</v>
      </c>
      <c r="F26" s="66">
        <v>0.017</v>
      </c>
      <c r="G26" s="63">
        <f>Таблица!D108</f>
        <v>692.9</v>
      </c>
      <c r="H26" s="63"/>
    </row>
    <row r="27" spans="1:8" ht="85.5" customHeight="1">
      <c r="A27" s="35"/>
      <c r="B27" s="35" t="s">
        <v>176</v>
      </c>
      <c r="C27" s="35" t="s">
        <v>177</v>
      </c>
      <c r="D27" s="91" t="s">
        <v>175</v>
      </c>
      <c r="E27" s="62">
        <v>9.5</v>
      </c>
      <c r="F27" s="66">
        <v>0.012</v>
      </c>
      <c r="G27" s="63">
        <f>Таблица!E107</f>
        <v>535</v>
      </c>
      <c r="H27" s="63"/>
    </row>
    <row r="28" spans="1:8" ht="15" customHeight="1">
      <c r="A28" s="46"/>
      <c r="B28" s="46"/>
      <c r="C28" s="46"/>
      <c r="D28" s="46"/>
      <c r="E28" s="46"/>
      <c r="F28" s="46"/>
      <c r="G28" s="46"/>
      <c r="H28" s="46"/>
    </row>
    <row r="29" spans="1:8" ht="21.75" customHeight="1">
      <c r="A29" s="46"/>
      <c r="B29" s="46"/>
      <c r="C29" s="46"/>
      <c r="D29" s="46"/>
      <c r="E29" s="46"/>
      <c r="F29" s="46"/>
      <c r="G29" s="46"/>
      <c r="H29" s="46"/>
    </row>
    <row r="30" spans="1:8" ht="16.5" customHeight="1">
      <c r="A30" s="46"/>
      <c r="B30" s="46"/>
      <c r="C30" s="46"/>
      <c r="D30" s="46"/>
      <c r="E30" s="46"/>
      <c r="F30" s="46"/>
      <c r="G30" s="46"/>
      <c r="H30" s="46"/>
    </row>
    <row r="31" spans="1:8" ht="22.5" customHeight="1">
      <c r="A31" s="46"/>
      <c r="B31" s="46"/>
      <c r="C31" s="46"/>
      <c r="D31" s="46"/>
      <c r="E31" s="46"/>
      <c r="F31" s="46"/>
      <c r="G31" s="46"/>
      <c r="H31" s="46"/>
    </row>
    <row r="32" spans="1:8" ht="18.75" customHeight="1">
      <c r="A32" s="46"/>
      <c r="B32" s="46"/>
      <c r="C32" s="46"/>
      <c r="D32" s="46"/>
      <c r="E32" s="46"/>
      <c r="F32" s="46"/>
      <c r="G32" s="46"/>
      <c r="H32" s="46"/>
    </row>
    <row r="33" spans="1:11" ht="19.5" customHeight="1">
      <c r="A33" s="86"/>
      <c r="B33" s="46"/>
      <c r="C33" s="46"/>
      <c r="D33" s="84"/>
      <c r="E33" s="25"/>
      <c r="F33" s="25"/>
      <c r="G33" s="46"/>
      <c r="H33" s="46"/>
      <c r="I33" s="24"/>
      <c r="J33" s="24"/>
      <c r="K33" s="24"/>
    </row>
    <row r="34" spans="1:11" ht="18.75" customHeight="1">
      <c r="A34" s="86"/>
      <c r="B34" s="46"/>
      <c r="C34" s="46"/>
      <c r="D34" s="84"/>
      <c r="E34" s="25"/>
      <c r="F34" s="25"/>
      <c r="G34" s="46"/>
      <c r="H34" s="46"/>
      <c r="I34" s="52"/>
      <c r="J34" s="52"/>
      <c r="K34" s="24"/>
    </row>
    <row r="35" spans="1:11" ht="21.75" customHeight="1">
      <c r="A35" s="86"/>
      <c r="B35" s="46"/>
      <c r="C35" s="46"/>
      <c r="D35" s="84"/>
      <c r="E35" s="25"/>
      <c r="F35" s="25"/>
      <c r="G35" s="46"/>
      <c r="H35" s="46"/>
      <c r="I35" s="24" t="s">
        <v>65</v>
      </c>
      <c r="J35" s="24"/>
      <c r="K35" s="24"/>
    </row>
    <row r="36" ht="15" customHeight="1"/>
  </sheetData>
  <sheetProtection selectLockedCells="1" selectUnlockedCells="1"/>
  <mergeCells count="29">
    <mergeCell ref="A1:H1"/>
    <mergeCell ref="A3:H3"/>
    <mergeCell ref="A6:H6"/>
    <mergeCell ref="A7:A9"/>
    <mergeCell ref="D7:D9"/>
    <mergeCell ref="A10:H10"/>
    <mergeCell ref="A11:A13"/>
    <mergeCell ref="D11:D13"/>
    <mergeCell ref="A14:A16"/>
    <mergeCell ref="D14:D16"/>
    <mergeCell ref="A17:H17"/>
    <mergeCell ref="D18:D20"/>
    <mergeCell ref="A21:H21"/>
    <mergeCell ref="A22:A24"/>
    <mergeCell ref="D22:D23"/>
    <mergeCell ref="G22:H22"/>
    <mergeCell ref="G23:H23"/>
    <mergeCell ref="G24:H24"/>
    <mergeCell ref="A25:H25"/>
    <mergeCell ref="G26:H26"/>
    <mergeCell ref="G27:H27"/>
    <mergeCell ref="A28:H32"/>
    <mergeCell ref="A33:A35"/>
    <mergeCell ref="B33:B35"/>
    <mergeCell ref="C33:C35"/>
    <mergeCell ref="D33:D35"/>
    <mergeCell ref="E33:E35"/>
    <mergeCell ref="F33:F35"/>
    <mergeCell ref="G33:H35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0"/>
    <pageSetUpPr fitToPage="1"/>
  </sheetPr>
  <dimension ref="A1:L78"/>
  <sheetViews>
    <sheetView view="pageBreakPreview" zoomScaleSheetLayoutView="100" workbookViewId="0" topLeftCell="B1">
      <selection activeCell="A1" sqref="A1"/>
    </sheetView>
  </sheetViews>
  <sheetFormatPr defaultColWidth="8.00390625" defaultRowHeight="12.75"/>
  <cols>
    <col min="1" max="1" width="41.50390625" style="93" customWidth="1"/>
    <col min="2" max="2" width="24.875" style="93" customWidth="1"/>
    <col min="3" max="3" width="19.50390625" style="94" customWidth="1"/>
    <col min="4" max="4" width="17.625" style="95" customWidth="1"/>
    <col min="5" max="5" width="21.125" style="95" customWidth="1"/>
    <col min="6" max="6" width="18.25390625" style="95" customWidth="1"/>
    <col min="7" max="8" width="20.375" style="95" customWidth="1"/>
    <col min="9" max="10" width="16.625" style="95" customWidth="1"/>
    <col min="11" max="16384" width="9.125" style="96" customWidth="1"/>
  </cols>
  <sheetData>
    <row r="1" spans="1:10" ht="132" customHeight="1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26.25" customHeight="1">
      <c r="A2" s="98" t="s">
        <v>178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" customHeight="1">
      <c r="A3" s="99" t="s">
        <v>179</v>
      </c>
      <c r="B3" s="100" t="s">
        <v>180</v>
      </c>
      <c r="C3" s="100" t="s">
        <v>181</v>
      </c>
      <c r="D3" s="100"/>
      <c r="E3" s="101"/>
      <c r="F3" s="102" t="s">
        <v>182</v>
      </c>
      <c r="G3" s="103" t="s">
        <v>183</v>
      </c>
      <c r="H3" s="103"/>
      <c r="I3" s="103"/>
      <c r="J3" s="104"/>
    </row>
    <row r="4" spans="1:10" ht="19.5" customHeight="1">
      <c r="A4" s="99"/>
      <c r="B4" s="105" t="s">
        <v>184</v>
      </c>
      <c r="C4" s="105" t="s">
        <v>185</v>
      </c>
      <c r="D4" s="105"/>
      <c r="E4" s="101"/>
      <c r="F4" s="106" t="s">
        <v>167</v>
      </c>
      <c r="G4" s="107" t="s">
        <v>186</v>
      </c>
      <c r="H4" s="107"/>
      <c r="I4" s="107"/>
      <c r="J4" s="103"/>
    </row>
    <row r="5" spans="1:10" ht="18.75" customHeight="1">
      <c r="A5" s="99"/>
      <c r="B5" s="108" t="s">
        <v>187</v>
      </c>
      <c r="C5" s="108" t="s">
        <v>188</v>
      </c>
      <c r="D5" s="108"/>
      <c r="E5" s="101"/>
      <c r="F5" s="109"/>
      <c r="G5" s="109"/>
      <c r="H5" s="109"/>
      <c r="I5" s="110"/>
      <c r="J5" s="110"/>
    </row>
    <row r="6" spans="1:10" ht="24" customHeight="1">
      <c r="A6" s="111" t="s">
        <v>189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6.75" customHeight="1" hidden="1">
      <c r="A7" s="97"/>
      <c r="B7" s="97"/>
      <c r="C7" s="97"/>
      <c r="D7" s="97"/>
      <c r="E7" s="97"/>
      <c r="F7" s="97"/>
      <c r="G7" s="97"/>
      <c r="H7" s="97"/>
      <c r="I7" s="112"/>
      <c r="J7" s="112"/>
    </row>
    <row r="8" spans="1:10" ht="15.75" customHeight="1">
      <c r="A8" s="113" t="s">
        <v>190</v>
      </c>
      <c r="B8" s="114"/>
      <c r="C8" s="115" t="s">
        <v>3</v>
      </c>
      <c r="D8" s="116" t="s">
        <v>191</v>
      </c>
      <c r="E8" s="116"/>
      <c r="F8" s="116"/>
      <c r="G8" s="116"/>
      <c r="H8" s="116"/>
      <c r="I8" s="117" t="s">
        <v>192</v>
      </c>
      <c r="J8" s="118" t="s">
        <v>193</v>
      </c>
    </row>
    <row r="9" spans="1:10" ht="45" customHeight="1">
      <c r="A9" s="113"/>
      <c r="B9" s="114"/>
      <c r="C9" s="115"/>
      <c r="D9" s="119" t="s">
        <v>194</v>
      </c>
      <c r="E9" s="119" t="s">
        <v>195</v>
      </c>
      <c r="F9" s="120" t="s">
        <v>196</v>
      </c>
      <c r="G9" s="119" t="s">
        <v>197</v>
      </c>
      <c r="H9" s="120" t="s">
        <v>196</v>
      </c>
      <c r="I9" s="117"/>
      <c r="J9" s="118"/>
    </row>
    <row r="10" spans="1:10" ht="47.25" customHeight="1">
      <c r="A10" s="121" t="s">
        <v>198</v>
      </c>
      <c r="B10" s="122"/>
      <c r="C10" s="123" t="s">
        <v>199</v>
      </c>
      <c r="D10" s="124" t="s">
        <v>147</v>
      </c>
      <c r="E10" s="125" t="s">
        <v>200</v>
      </c>
      <c r="F10" s="126" t="s">
        <v>201</v>
      </c>
      <c r="G10" s="127"/>
      <c r="H10" s="128"/>
      <c r="I10" s="129">
        <f>Таблица!D50</f>
        <v>6130.8</v>
      </c>
      <c r="J10" s="129">
        <f>Таблица!F50</f>
        <v>6449.3</v>
      </c>
    </row>
    <row r="11" spans="1:12" ht="45.75" customHeight="1">
      <c r="A11" s="121"/>
      <c r="B11" s="122"/>
      <c r="C11" s="123"/>
      <c r="D11" s="124"/>
      <c r="E11" s="130" t="s">
        <v>202</v>
      </c>
      <c r="F11" s="131">
        <v>1</v>
      </c>
      <c r="G11" s="127"/>
      <c r="H11" s="128"/>
      <c r="I11" s="129"/>
      <c r="J11" s="129"/>
      <c r="K11" s="132"/>
      <c r="L11" s="132"/>
    </row>
    <row r="12" spans="1:12" ht="51.75" customHeight="1">
      <c r="A12" s="121" t="s">
        <v>198</v>
      </c>
      <c r="B12" s="122"/>
      <c r="C12" s="123" t="s">
        <v>203</v>
      </c>
      <c r="D12" s="124" t="s">
        <v>147</v>
      </c>
      <c r="E12" s="133" t="s">
        <v>200</v>
      </c>
      <c r="F12" s="134">
        <v>1</v>
      </c>
      <c r="G12" s="135" t="s">
        <v>204</v>
      </c>
      <c r="H12" s="136">
        <v>2</v>
      </c>
      <c r="I12" s="129">
        <f>Таблица!D51</f>
        <v>9612.2</v>
      </c>
      <c r="J12" s="129">
        <f>Таблица!F51</f>
        <v>9930.7</v>
      </c>
      <c r="K12" s="132"/>
      <c r="L12" s="132"/>
    </row>
    <row r="13" spans="1:12" ht="47.25" customHeight="1">
      <c r="A13" s="121"/>
      <c r="B13" s="122"/>
      <c r="C13" s="123"/>
      <c r="D13" s="124"/>
      <c r="E13" s="137" t="s">
        <v>202</v>
      </c>
      <c r="F13" s="138">
        <v>1</v>
      </c>
      <c r="G13" s="135"/>
      <c r="H13" s="136"/>
      <c r="I13" s="129"/>
      <c r="J13" s="129"/>
      <c r="K13" s="132"/>
      <c r="L13" s="132"/>
    </row>
    <row r="14" spans="1:12" ht="25.5" customHeight="1">
      <c r="A14" s="139" t="s">
        <v>198</v>
      </c>
      <c r="B14" s="140"/>
      <c r="C14" s="141" t="s">
        <v>205</v>
      </c>
      <c r="D14" s="142" t="s">
        <v>147</v>
      </c>
      <c r="E14" s="143" t="s">
        <v>200</v>
      </c>
      <c r="F14" s="144">
        <v>1</v>
      </c>
      <c r="G14" s="145"/>
      <c r="H14" s="128"/>
      <c r="I14" s="129">
        <f>Таблица!D52</f>
        <v>7995</v>
      </c>
      <c r="J14" s="129">
        <f>Таблица!F52</f>
        <v>8396.7</v>
      </c>
      <c r="K14" s="132"/>
      <c r="L14" s="132"/>
    </row>
    <row r="15" spans="1:12" ht="24" customHeight="1">
      <c r="A15" s="139"/>
      <c r="B15" s="140"/>
      <c r="C15" s="141"/>
      <c r="D15" s="142"/>
      <c r="E15" s="146" t="s">
        <v>202</v>
      </c>
      <c r="F15" s="147">
        <v>1</v>
      </c>
      <c r="G15" s="145"/>
      <c r="H15" s="128"/>
      <c r="I15" s="129"/>
      <c r="J15" s="129"/>
      <c r="K15" s="132"/>
      <c r="L15" s="132"/>
    </row>
    <row r="16" spans="1:12" ht="27" customHeight="1">
      <c r="A16" s="139"/>
      <c r="B16" s="140"/>
      <c r="C16" s="141"/>
      <c r="D16" s="142"/>
      <c r="E16" s="148" t="s">
        <v>206</v>
      </c>
      <c r="F16" s="147">
        <v>1</v>
      </c>
      <c r="G16" s="145"/>
      <c r="H16" s="128"/>
      <c r="I16" s="129"/>
      <c r="J16" s="129"/>
      <c r="K16" s="132"/>
      <c r="L16" s="132"/>
    </row>
    <row r="17" spans="1:12" ht="27" customHeight="1">
      <c r="A17" s="139"/>
      <c r="B17" s="140"/>
      <c r="C17" s="141"/>
      <c r="D17" s="142"/>
      <c r="E17" s="149" t="s">
        <v>207</v>
      </c>
      <c r="F17" s="150">
        <v>1</v>
      </c>
      <c r="G17" s="145"/>
      <c r="H17" s="128"/>
      <c r="I17" s="129"/>
      <c r="J17" s="129"/>
      <c r="K17" s="132"/>
      <c r="L17" s="132"/>
    </row>
    <row r="18" spans="1:12" ht="50.25" customHeight="1">
      <c r="A18" s="139" t="s">
        <v>198</v>
      </c>
      <c r="B18" s="140"/>
      <c r="C18" s="141" t="s">
        <v>208</v>
      </c>
      <c r="D18" s="142" t="s">
        <v>147</v>
      </c>
      <c r="E18" s="151" t="s">
        <v>200</v>
      </c>
      <c r="F18" s="144">
        <v>1</v>
      </c>
      <c r="G18" s="145" t="s">
        <v>209</v>
      </c>
      <c r="H18" s="152" t="s">
        <v>210</v>
      </c>
      <c r="I18" s="129">
        <f>Таблица!D53</f>
        <v>9188.4</v>
      </c>
      <c r="J18" s="129">
        <f>Таблица!F53</f>
        <v>9506.9</v>
      </c>
      <c r="K18" s="132"/>
      <c r="L18" s="132"/>
    </row>
    <row r="19" spans="1:12" ht="48.75" customHeight="1">
      <c r="A19" s="139"/>
      <c r="B19" s="140"/>
      <c r="C19" s="141"/>
      <c r="D19" s="142"/>
      <c r="E19" s="153" t="s">
        <v>202</v>
      </c>
      <c r="F19" s="150">
        <v>1</v>
      </c>
      <c r="G19" s="145"/>
      <c r="H19" s="152"/>
      <c r="I19" s="129"/>
      <c r="J19" s="129"/>
      <c r="K19" s="132"/>
      <c r="L19" s="132"/>
    </row>
    <row r="20" spans="1:12" ht="54" customHeight="1">
      <c r="A20" s="139" t="s">
        <v>198</v>
      </c>
      <c r="B20" s="140"/>
      <c r="C20" s="141" t="s">
        <v>211</v>
      </c>
      <c r="D20" s="142" t="s">
        <v>147</v>
      </c>
      <c r="E20" s="151" t="s">
        <v>200</v>
      </c>
      <c r="F20" s="144">
        <v>2</v>
      </c>
      <c r="G20" s="154"/>
      <c r="H20" s="155"/>
      <c r="I20" s="156">
        <f>Таблица!D54</f>
        <v>7667.400000000001</v>
      </c>
      <c r="J20" s="156">
        <f>Таблица!F54</f>
        <v>8092.5</v>
      </c>
      <c r="K20" s="132"/>
      <c r="L20" s="132"/>
    </row>
    <row r="21" spans="1:12" ht="53.25" customHeight="1">
      <c r="A21" s="139"/>
      <c r="B21" s="140"/>
      <c r="C21" s="141"/>
      <c r="D21" s="142"/>
      <c r="E21" s="153" t="s">
        <v>202</v>
      </c>
      <c r="F21" s="150">
        <v>2</v>
      </c>
      <c r="G21" s="154"/>
      <c r="H21" s="155"/>
      <c r="I21" s="156"/>
      <c r="J21" s="156"/>
      <c r="K21" s="132"/>
      <c r="L21" s="132"/>
    </row>
    <row r="22" spans="1:12" ht="51.75" customHeight="1">
      <c r="A22" s="139" t="s">
        <v>198</v>
      </c>
      <c r="B22" s="140"/>
      <c r="C22" s="141" t="s">
        <v>212</v>
      </c>
      <c r="D22" s="142" t="s">
        <v>147</v>
      </c>
      <c r="E22" s="151" t="s">
        <v>206</v>
      </c>
      <c r="F22" s="157">
        <v>1</v>
      </c>
      <c r="G22" s="154"/>
      <c r="H22" s="155"/>
      <c r="I22" s="156">
        <f>Таблица!D55</f>
        <v>6458.400000000001</v>
      </c>
      <c r="J22" s="156">
        <f>Таблица!F55</f>
        <v>6753.5</v>
      </c>
      <c r="K22" s="132"/>
      <c r="L22" s="132"/>
    </row>
    <row r="23" spans="1:12" ht="52.5" customHeight="1">
      <c r="A23" s="139"/>
      <c r="B23" s="140"/>
      <c r="C23" s="141"/>
      <c r="D23" s="142"/>
      <c r="E23" s="153" t="s">
        <v>207</v>
      </c>
      <c r="F23" s="158">
        <v>1</v>
      </c>
      <c r="G23" s="154"/>
      <c r="H23" s="155"/>
      <c r="I23" s="156"/>
      <c r="J23" s="156"/>
      <c r="K23" s="132"/>
      <c r="L23" s="132"/>
    </row>
    <row r="24" spans="1:12" ht="53.25" customHeight="1">
      <c r="A24" s="139" t="s">
        <v>198</v>
      </c>
      <c r="B24" s="140"/>
      <c r="C24" s="141" t="s">
        <v>213</v>
      </c>
      <c r="D24" s="142" t="s">
        <v>147</v>
      </c>
      <c r="E24" s="151" t="s">
        <v>206</v>
      </c>
      <c r="F24" s="144">
        <v>1</v>
      </c>
      <c r="G24" s="145" t="s">
        <v>209</v>
      </c>
      <c r="H24" s="159" t="s">
        <v>210</v>
      </c>
      <c r="I24" s="156">
        <f>Таблица!D56</f>
        <v>9516</v>
      </c>
      <c r="J24" s="156">
        <f>Таблица!F56</f>
        <v>9811.1</v>
      </c>
      <c r="K24" s="132"/>
      <c r="L24" s="132"/>
    </row>
    <row r="25" spans="1:12" ht="54" customHeight="1">
      <c r="A25" s="139"/>
      <c r="B25" s="140"/>
      <c r="C25" s="141"/>
      <c r="D25" s="142"/>
      <c r="E25" s="160" t="s">
        <v>207</v>
      </c>
      <c r="F25" s="150">
        <v>1</v>
      </c>
      <c r="G25" s="145"/>
      <c r="H25" s="159"/>
      <c r="I25" s="156"/>
      <c r="J25" s="156"/>
      <c r="K25" s="132"/>
      <c r="L25" s="132"/>
    </row>
    <row r="26" spans="1:12" ht="26.25" customHeight="1">
      <c r="A26" s="139" t="s">
        <v>198</v>
      </c>
      <c r="B26" s="140"/>
      <c r="C26" s="141" t="s">
        <v>214</v>
      </c>
      <c r="D26" s="142" t="s">
        <v>147</v>
      </c>
      <c r="E26" s="143" t="s">
        <v>200</v>
      </c>
      <c r="F26" s="161">
        <v>1</v>
      </c>
      <c r="G26" s="145"/>
      <c r="H26" s="159"/>
      <c r="I26" s="156">
        <f>Таблица!D57</f>
        <v>7995</v>
      </c>
      <c r="J26" s="156">
        <f>Таблица!F57</f>
        <v>8396.7</v>
      </c>
      <c r="K26" s="132"/>
      <c r="L26" s="132"/>
    </row>
    <row r="27" spans="1:12" ht="24" customHeight="1">
      <c r="A27" s="139"/>
      <c r="B27" s="140"/>
      <c r="C27" s="141"/>
      <c r="D27" s="142"/>
      <c r="E27" s="146" t="s">
        <v>202</v>
      </c>
      <c r="F27" s="162">
        <v>1</v>
      </c>
      <c r="G27" s="145"/>
      <c r="H27" s="159"/>
      <c r="I27" s="156"/>
      <c r="J27" s="156"/>
      <c r="K27" s="132"/>
      <c r="L27" s="132"/>
    </row>
    <row r="28" spans="1:12" ht="26.25" customHeight="1">
      <c r="A28" s="139"/>
      <c r="B28" s="140"/>
      <c r="C28" s="141"/>
      <c r="D28" s="142"/>
      <c r="E28" s="148" t="s">
        <v>206</v>
      </c>
      <c r="F28" s="162">
        <v>1</v>
      </c>
      <c r="G28" s="145"/>
      <c r="H28" s="159"/>
      <c r="I28" s="156"/>
      <c r="J28" s="156"/>
      <c r="K28" s="132"/>
      <c r="L28" s="132"/>
    </row>
    <row r="29" spans="1:12" ht="25.5" customHeight="1">
      <c r="A29" s="139"/>
      <c r="B29" s="140"/>
      <c r="C29" s="141"/>
      <c r="D29" s="142"/>
      <c r="E29" s="149" t="s">
        <v>207</v>
      </c>
      <c r="F29" s="163">
        <v>1</v>
      </c>
      <c r="G29" s="145"/>
      <c r="H29" s="159"/>
      <c r="I29" s="156"/>
      <c r="J29" s="156"/>
      <c r="K29" s="132"/>
      <c r="L29" s="132"/>
    </row>
    <row r="30" spans="1:12" ht="46.5" customHeight="1">
      <c r="A30" s="139" t="s">
        <v>198</v>
      </c>
      <c r="B30" s="140"/>
      <c r="C30" s="141" t="s">
        <v>215</v>
      </c>
      <c r="D30" s="142" t="s">
        <v>147</v>
      </c>
      <c r="E30" s="164" t="s">
        <v>216</v>
      </c>
      <c r="F30" s="165">
        <v>1</v>
      </c>
      <c r="G30" s="145"/>
      <c r="H30" s="159"/>
      <c r="I30" s="156">
        <f>Таблица!D58</f>
        <v>7334.6</v>
      </c>
      <c r="J30" s="156">
        <f>Таблица!F58</f>
        <v>7715.5</v>
      </c>
      <c r="K30" s="132"/>
      <c r="L30" s="132"/>
    </row>
    <row r="31" spans="1:12" ht="48.75" customHeight="1">
      <c r="A31" s="139"/>
      <c r="B31" s="140"/>
      <c r="C31" s="141"/>
      <c r="D31" s="142"/>
      <c r="E31" s="153" t="s">
        <v>217</v>
      </c>
      <c r="F31" s="150">
        <v>1</v>
      </c>
      <c r="G31" s="145"/>
      <c r="H31" s="159"/>
      <c r="I31" s="156"/>
      <c r="J31" s="156"/>
      <c r="K31" s="132"/>
      <c r="L31" s="132"/>
    </row>
    <row r="32" spans="1:12" ht="46.5" customHeight="1">
      <c r="A32" s="139" t="s">
        <v>198</v>
      </c>
      <c r="B32" s="140"/>
      <c r="C32" s="141" t="s">
        <v>218</v>
      </c>
      <c r="D32" s="142" t="s">
        <v>145</v>
      </c>
      <c r="E32" s="151" t="s">
        <v>200</v>
      </c>
      <c r="F32" s="144">
        <v>1</v>
      </c>
      <c r="G32" s="145"/>
      <c r="H32" s="159"/>
      <c r="I32" s="156">
        <f>Таблица!D72</f>
        <v>4409.6</v>
      </c>
      <c r="J32" s="156">
        <f>Таблица!F72</f>
        <v>4837.3</v>
      </c>
      <c r="K32" s="132"/>
      <c r="L32" s="132"/>
    </row>
    <row r="33" spans="1:12" ht="39.75" customHeight="1">
      <c r="A33" s="139"/>
      <c r="B33" s="140"/>
      <c r="C33" s="141"/>
      <c r="D33" s="142"/>
      <c r="E33" s="166" t="s">
        <v>202</v>
      </c>
      <c r="F33" s="167">
        <v>1</v>
      </c>
      <c r="G33" s="145"/>
      <c r="H33" s="159"/>
      <c r="I33" s="156"/>
      <c r="J33" s="156"/>
      <c r="K33" s="132"/>
      <c r="L33" s="132"/>
    </row>
    <row r="34" spans="1:12" ht="85.5" customHeight="1">
      <c r="A34" s="139" t="s">
        <v>198</v>
      </c>
      <c r="B34" s="140"/>
      <c r="C34" s="168" t="s">
        <v>219</v>
      </c>
      <c r="D34" s="139" t="s">
        <v>145</v>
      </c>
      <c r="E34" s="145"/>
      <c r="F34" s="145"/>
      <c r="G34" s="169" t="s">
        <v>209</v>
      </c>
      <c r="H34" s="170" t="s">
        <v>210</v>
      </c>
      <c r="I34" s="156">
        <f>Таблица!D73</f>
        <v>5930.6</v>
      </c>
      <c r="J34" s="156">
        <f>Таблица!F73</f>
        <v>6251.7</v>
      </c>
      <c r="K34" s="132"/>
      <c r="L34" s="132"/>
    </row>
    <row r="35" spans="1:12" ht="47.25" customHeight="1">
      <c r="A35" s="139" t="s">
        <v>198</v>
      </c>
      <c r="B35" s="140"/>
      <c r="C35" s="141" t="s">
        <v>220</v>
      </c>
      <c r="D35" s="142" t="s">
        <v>145</v>
      </c>
      <c r="E35" s="151" t="s">
        <v>206</v>
      </c>
      <c r="F35" s="144">
        <v>1</v>
      </c>
      <c r="G35" s="145"/>
      <c r="H35" s="159"/>
      <c r="I35" s="156">
        <f>Таблица!D74</f>
        <v>4737.2</v>
      </c>
      <c r="J35" s="156">
        <f>Таблица!F74</f>
        <v>5141.5</v>
      </c>
      <c r="K35" s="132"/>
      <c r="L35" s="132"/>
    </row>
    <row r="36" spans="1:12" ht="42.75" customHeight="1">
      <c r="A36" s="139"/>
      <c r="B36" s="140"/>
      <c r="C36" s="141"/>
      <c r="D36" s="142"/>
      <c r="E36" s="153" t="s">
        <v>207</v>
      </c>
      <c r="F36" s="150">
        <v>1</v>
      </c>
      <c r="G36" s="145"/>
      <c r="H36" s="159"/>
      <c r="I36" s="156"/>
      <c r="J36" s="156"/>
      <c r="K36" s="132"/>
      <c r="L36" s="132"/>
    </row>
    <row r="37" spans="1:12" ht="85.5" customHeight="1">
      <c r="A37" s="139" t="s">
        <v>198</v>
      </c>
      <c r="B37" s="140"/>
      <c r="C37" s="168" t="s">
        <v>221</v>
      </c>
      <c r="D37" s="139" t="s">
        <v>145</v>
      </c>
      <c r="E37" s="145"/>
      <c r="F37" s="145"/>
      <c r="G37" s="169" t="s">
        <v>204</v>
      </c>
      <c r="H37" s="170" t="s">
        <v>210</v>
      </c>
      <c r="I37" s="156">
        <f>Таблица!D75</f>
        <v>6354.400000000001</v>
      </c>
      <c r="J37" s="156">
        <f>Таблица!F75</f>
        <v>6675.5</v>
      </c>
      <c r="K37" s="132"/>
      <c r="L37" s="132"/>
    </row>
    <row r="38" spans="1:12" ht="51.75" customHeight="1">
      <c r="A38" s="139" t="s">
        <v>198</v>
      </c>
      <c r="B38" s="140"/>
      <c r="C38" s="141" t="s">
        <v>222</v>
      </c>
      <c r="D38" s="142" t="s">
        <v>142</v>
      </c>
      <c r="E38" s="151" t="s">
        <v>200</v>
      </c>
      <c r="F38" s="144">
        <v>1</v>
      </c>
      <c r="G38" s="145"/>
      <c r="H38" s="159"/>
      <c r="I38" s="156">
        <f>Таблица!D83</f>
        <v>3811.6</v>
      </c>
      <c r="J38" s="156">
        <f>Таблица!F83</f>
        <v>4078.1000000000004</v>
      </c>
      <c r="K38" s="132"/>
      <c r="L38" s="132"/>
    </row>
    <row r="39" spans="1:12" ht="41.25" customHeight="1">
      <c r="A39" s="139"/>
      <c r="B39" s="140"/>
      <c r="C39" s="141"/>
      <c r="D39" s="142"/>
      <c r="E39" s="166" t="s">
        <v>202</v>
      </c>
      <c r="F39" s="167">
        <v>1</v>
      </c>
      <c r="G39" s="145"/>
      <c r="H39" s="159"/>
      <c r="I39" s="156"/>
      <c r="J39" s="156"/>
      <c r="K39" s="132"/>
      <c r="L39" s="132"/>
    </row>
    <row r="40" spans="1:12" ht="86.25" customHeight="1">
      <c r="A40" s="139" t="s">
        <v>198</v>
      </c>
      <c r="B40" s="140"/>
      <c r="C40" s="168" t="s">
        <v>223</v>
      </c>
      <c r="D40" s="139" t="s">
        <v>142</v>
      </c>
      <c r="E40" s="145"/>
      <c r="F40" s="145"/>
      <c r="G40" s="169" t="s">
        <v>209</v>
      </c>
      <c r="H40" s="170" t="s">
        <v>210</v>
      </c>
      <c r="I40" s="156">
        <f>Таблица!D84</f>
        <v>5332.6</v>
      </c>
      <c r="J40" s="156">
        <f>Таблица!F84</f>
        <v>5492.5</v>
      </c>
      <c r="K40" s="132"/>
      <c r="L40" s="132"/>
    </row>
    <row r="41" spans="1:12" ht="38.25" customHeight="1">
      <c r="A41" s="171" t="s">
        <v>224</v>
      </c>
      <c r="B41" s="171"/>
      <c r="C41" s="171"/>
      <c r="D41" s="171"/>
      <c r="E41" s="171"/>
      <c r="F41" s="171"/>
      <c r="G41" s="171"/>
      <c r="H41" s="171"/>
      <c r="I41" s="172"/>
      <c r="J41" s="173"/>
      <c r="K41" s="132"/>
      <c r="L41" s="132"/>
    </row>
    <row r="42" spans="1:12" ht="17.25" customHeight="1">
      <c r="A42" s="174" t="s">
        <v>190</v>
      </c>
      <c r="B42" s="174"/>
      <c r="C42" s="175" t="s">
        <v>3</v>
      </c>
      <c r="D42" s="119" t="s">
        <v>191</v>
      </c>
      <c r="E42" s="119"/>
      <c r="F42" s="119"/>
      <c r="G42" s="119"/>
      <c r="H42" s="119"/>
      <c r="I42" s="176"/>
      <c r="J42" s="177"/>
      <c r="K42" s="132"/>
      <c r="L42" s="132"/>
    </row>
    <row r="43" spans="1:12" ht="60.75" customHeight="1">
      <c r="A43" s="174"/>
      <c r="B43" s="174"/>
      <c r="C43" s="175"/>
      <c r="D43" s="178" t="s">
        <v>194</v>
      </c>
      <c r="E43" s="179" t="s">
        <v>195</v>
      </c>
      <c r="F43" s="180" t="s">
        <v>196</v>
      </c>
      <c r="G43" s="179" t="s">
        <v>197</v>
      </c>
      <c r="H43" s="181" t="s">
        <v>196</v>
      </c>
      <c r="I43" s="117" t="s">
        <v>192</v>
      </c>
      <c r="J43" s="182" t="s">
        <v>193</v>
      </c>
      <c r="K43" s="132"/>
      <c r="L43" s="132"/>
    </row>
    <row r="44" spans="1:12" ht="94.5" customHeight="1">
      <c r="A44" s="140" t="s">
        <v>198</v>
      </c>
      <c r="B44" s="183"/>
      <c r="C44" s="139" t="s">
        <v>225</v>
      </c>
      <c r="D44" s="141" t="s">
        <v>153</v>
      </c>
      <c r="E44" s="145" t="s">
        <v>226</v>
      </c>
      <c r="F44" s="184">
        <v>1</v>
      </c>
      <c r="G44" s="145"/>
      <c r="H44" s="159"/>
      <c r="I44" s="185">
        <f>Таблица!D61</f>
        <v>4650.1</v>
      </c>
      <c r="J44" s="185">
        <f>Таблица!F61</f>
        <v>5014.1</v>
      </c>
      <c r="K44" s="132"/>
      <c r="L44" s="132"/>
    </row>
    <row r="45" spans="1:12" ht="95.25" customHeight="1">
      <c r="A45" s="140" t="s">
        <v>198</v>
      </c>
      <c r="B45" s="183"/>
      <c r="C45" s="139" t="s">
        <v>227</v>
      </c>
      <c r="D45" s="141" t="s">
        <v>153</v>
      </c>
      <c r="E45" s="145" t="s">
        <v>226</v>
      </c>
      <c r="F45" s="184">
        <v>1</v>
      </c>
      <c r="G45" s="145" t="s">
        <v>204</v>
      </c>
      <c r="H45" s="159" t="s">
        <v>201</v>
      </c>
      <c r="I45" s="185">
        <f>Таблица!D62</f>
        <v>6390.8</v>
      </c>
      <c r="J45" s="185">
        <f>Таблица!F62</f>
        <v>6754.8</v>
      </c>
      <c r="K45" s="132"/>
      <c r="L45" s="132"/>
    </row>
    <row r="46" spans="1:12" ht="45" customHeight="1">
      <c r="A46" s="140" t="s">
        <v>198</v>
      </c>
      <c r="B46" s="140"/>
      <c r="C46" s="142" t="s">
        <v>228</v>
      </c>
      <c r="D46" s="141" t="s">
        <v>153</v>
      </c>
      <c r="E46" s="186" t="s">
        <v>202</v>
      </c>
      <c r="F46" s="144">
        <v>1</v>
      </c>
      <c r="G46" s="145"/>
      <c r="H46" s="159"/>
      <c r="I46" s="185">
        <f>Таблица!D63</f>
        <v>5582.2</v>
      </c>
      <c r="J46" s="185">
        <f>Таблица!F63</f>
        <v>5987.8</v>
      </c>
      <c r="K46" s="132"/>
      <c r="L46" s="132"/>
    </row>
    <row r="47" spans="1:12" ht="47.25" customHeight="1">
      <c r="A47" s="140"/>
      <c r="B47" s="140"/>
      <c r="C47" s="142"/>
      <c r="D47" s="141"/>
      <c r="E47" s="187" t="s">
        <v>206</v>
      </c>
      <c r="F47" s="150">
        <v>1</v>
      </c>
      <c r="G47" s="145"/>
      <c r="H47" s="159"/>
      <c r="I47" s="185"/>
      <c r="J47" s="185"/>
      <c r="K47" s="132"/>
      <c r="L47" s="132"/>
    </row>
    <row r="48" spans="1:12" ht="95.25" customHeight="1">
      <c r="A48" s="188" t="s">
        <v>198</v>
      </c>
      <c r="B48" s="189"/>
      <c r="C48" s="188" t="s">
        <v>229</v>
      </c>
      <c r="D48" s="190" t="s">
        <v>153</v>
      </c>
      <c r="E48" s="191" t="s">
        <v>226</v>
      </c>
      <c r="F48" s="165">
        <v>1</v>
      </c>
      <c r="G48" s="191" t="s">
        <v>209</v>
      </c>
      <c r="H48" s="192" t="s">
        <v>201</v>
      </c>
      <c r="I48" s="185">
        <f>Таблица!D64</f>
        <v>6178.900000000001</v>
      </c>
      <c r="J48" s="185">
        <f>Таблица!F64</f>
        <v>6542.900000000001</v>
      </c>
      <c r="K48" s="132"/>
      <c r="L48" s="132"/>
    </row>
    <row r="49" spans="1:12" ht="48.75" customHeight="1">
      <c r="A49" s="140" t="s">
        <v>198</v>
      </c>
      <c r="B49" s="140"/>
      <c r="C49" s="139" t="s">
        <v>230</v>
      </c>
      <c r="D49" s="141" t="s">
        <v>153</v>
      </c>
      <c r="E49" s="186" t="s">
        <v>202</v>
      </c>
      <c r="F49" s="144">
        <v>1</v>
      </c>
      <c r="G49" s="145"/>
      <c r="H49" s="159"/>
      <c r="I49" s="185">
        <f>Таблица!D65</f>
        <v>5418.400000000001</v>
      </c>
      <c r="J49" s="185">
        <f>Таблица!F65</f>
        <v>5835.7</v>
      </c>
      <c r="K49" s="132"/>
      <c r="L49" s="132"/>
    </row>
    <row r="50" spans="1:12" ht="48" customHeight="1">
      <c r="A50" s="140"/>
      <c r="B50" s="140"/>
      <c r="C50" s="139"/>
      <c r="D50" s="141"/>
      <c r="E50" s="187" t="s">
        <v>200</v>
      </c>
      <c r="F50" s="150">
        <v>1</v>
      </c>
      <c r="G50" s="145"/>
      <c r="H50" s="159"/>
      <c r="I50" s="185"/>
      <c r="J50" s="185"/>
      <c r="K50" s="132"/>
      <c r="L50" s="132"/>
    </row>
    <row r="51" spans="1:12" ht="94.5" customHeight="1">
      <c r="A51" s="139" t="s">
        <v>198</v>
      </c>
      <c r="B51" s="140"/>
      <c r="C51" s="139" t="s">
        <v>231</v>
      </c>
      <c r="D51" s="141" t="s">
        <v>153</v>
      </c>
      <c r="E51" s="145" t="s">
        <v>232</v>
      </c>
      <c r="F51" s="184">
        <v>1</v>
      </c>
      <c r="G51" s="145"/>
      <c r="H51" s="159"/>
      <c r="I51" s="185">
        <f>Таблица!D66</f>
        <v>4813.900000000001</v>
      </c>
      <c r="J51" s="185">
        <f>Таблица!F66</f>
        <v>5166.2</v>
      </c>
      <c r="K51" s="132"/>
      <c r="L51" s="132"/>
    </row>
    <row r="52" spans="1:12" ht="93.75" customHeight="1">
      <c r="A52" s="188" t="s">
        <v>198</v>
      </c>
      <c r="B52" s="189"/>
      <c r="C52" s="188" t="s">
        <v>233</v>
      </c>
      <c r="D52" s="193" t="s">
        <v>153</v>
      </c>
      <c r="E52" s="191" t="s">
        <v>232</v>
      </c>
      <c r="F52" s="165">
        <v>1</v>
      </c>
      <c r="G52" s="191" t="s">
        <v>209</v>
      </c>
      <c r="H52" s="192" t="s">
        <v>201</v>
      </c>
      <c r="I52" s="185">
        <f>Таблица!D67</f>
        <v>6342.7</v>
      </c>
      <c r="J52" s="185">
        <f>Таблица!F67</f>
        <v>6695</v>
      </c>
      <c r="K52" s="132"/>
      <c r="L52" s="132"/>
    </row>
    <row r="53" spans="1:12" ht="46.5" customHeight="1">
      <c r="A53" s="140" t="s">
        <v>198</v>
      </c>
      <c r="B53" s="140"/>
      <c r="C53" s="142" t="s">
        <v>234</v>
      </c>
      <c r="D53" s="141" t="s">
        <v>153</v>
      </c>
      <c r="E53" s="186" t="s">
        <v>207</v>
      </c>
      <c r="F53" s="144">
        <v>1</v>
      </c>
      <c r="G53" s="145"/>
      <c r="H53" s="159"/>
      <c r="I53" s="185">
        <f>Таблица!D68</f>
        <v>5582.2</v>
      </c>
      <c r="J53" s="185">
        <f>Таблица!F68</f>
        <v>5987.8</v>
      </c>
      <c r="K53" s="132"/>
      <c r="L53" s="132"/>
    </row>
    <row r="54" spans="1:12" ht="45" customHeight="1">
      <c r="A54" s="140"/>
      <c r="B54" s="140"/>
      <c r="C54" s="142"/>
      <c r="D54" s="141"/>
      <c r="E54" s="187" t="s">
        <v>200</v>
      </c>
      <c r="F54" s="150">
        <v>1</v>
      </c>
      <c r="G54" s="145"/>
      <c r="H54" s="159"/>
      <c r="I54" s="185"/>
      <c r="J54" s="185"/>
      <c r="K54" s="132"/>
      <c r="L54" s="132"/>
    </row>
    <row r="55" spans="1:12" ht="88.5" customHeight="1">
      <c r="A55" s="139" t="s">
        <v>198</v>
      </c>
      <c r="B55" s="140"/>
      <c r="C55" s="139" t="s">
        <v>235</v>
      </c>
      <c r="D55" s="141" t="s">
        <v>153</v>
      </c>
      <c r="E55" s="145" t="s">
        <v>236</v>
      </c>
      <c r="F55" s="184">
        <v>1</v>
      </c>
      <c r="G55" s="145"/>
      <c r="H55" s="159"/>
      <c r="I55" s="185">
        <f>Таблица!D69</f>
        <v>5252</v>
      </c>
      <c r="J55" s="194">
        <f>Таблица!F69</f>
        <v>5647.2</v>
      </c>
      <c r="K55" s="132"/>
      <c r="L55" s="132"/>
    </row>
    <row r="56" spans="1:12" ht="86.25" customHeight="1">
      <c r="A56" s="139" t="s">
        <v>198</v>
      </c>
      <c r="B56" s="140"/>
      <c r="C56" s="139" t="s">
        <v>237</v>
      </c>
      <c r="D56" s="141" t="s">
        <v>151</v>
      </c>
      <c r="E56" s="145" t="s">
        <v>226</v>
      </c>
      <c r="F56" s="184">
        <v>1</v>
      </c>
      <c r="G56" s="145"/>
      <c r="H56" s="159"/>
      <c r="I56" s="185">
        <f>Таблица!D77</f>
        <v>3253.9</v>
      </c>
      <c r="J56" s="185">
        <f>Таблица!F77</f>
        <v>3480.1</v>
      </c>
      <c r="K56" s="132"/>
      <c r="L56" s="132"/>
    </row>
    <row r="57" spans="1:12" ht="91.5" customHeight="1">
      <c r="A57" s="139" t="s">
        <v>198</v>
      </c>
      <c r="B57" s="140"/>
      <c r="C57" s="139" t="s">
        <v>238</v>
      </c>
      <c r="D57" s="141" t="s">
        <v>151</v>
      </c>
      <c r="E57" s="145"/>
      <c r="F57" s="195"/>
      <c r="G57" s="145" t="s">
        <v>209</v>
      </c>
      <c r="H57" s="159" t="s">
        <v>201</v>
      </c>
      <c r="I57" s="185">
        <f>Таблица!D78</f>
        <v>4014.4</v>
      </c>
      <c r="J57" s="196">
        <f>Таблица!F78</f>
        <v>4187.3</v>
      </c>
      <c r="K57" s="132"/>
      <c r="L57" s="132"/>
    </row>
    <row r="58" spans="1:12" ht="87.75" customHeight="1">
      <c r="A58" s="139" t="s">
        <v>198</v>
      </c>
      <c r="B58" s="140"/>
      <c r="C58" s="139" t="s">
        <v>239</v>
      </c>
      <c r="D58" s="141" t="s">
        <v>151</v>
      </c>
      <c r="E58" s="145" t="s">
        <v>232</v>
      </c>
      <c r="F58" s="184">
        <v>1</v>
      </c>
      <c r="G58" s="145"/>
      <c r="H58" s="159"/>
      <c r="I58" s="197">
        <f>Таблица!D79</f>
        <v>3417.7000000000003</v>
      </c>
      <c r="J58" s="185">
        <f>Таблица!F79</f>
        <v>3632.2000000000003</v>
      </c>
      <c r="K58" s="132"/>
      <c r="L58" s="132"/>
    </row>
    <row r="59" spans="1:12" ht="80.25" customHeight="1">
      <c r="A59" s="139" t="s">
        <v>198</v>
      </c>
      <c r="B59" s="140"/>
      <c r="C59" s="139" t="s">
        <v>240</v>
      </c>
      <c r="D59" s="141" t="s">
        <v>151</v>
      </c>
      <c r="E59" s="145"/>
      <c r="F59" s="195"/>
      <c r="G59" s="145" t="s">
        <v>204</v>
      </c>
      <c r="H59" s="159" t="s">
        <v>201</v>
      </c>
      <c r="I59" s="185">
        <f>Таблица!D80</f>
        <v>4226.3</v>
      </c>
      <c r="J59" s="198">
        <f>Таблица!F80</f>
        <v>4399.2</v>
      </c>
      <c r="K59" s="132"/>
      <c r="L59" s="132"/>
    </row>
    <row r="60" spans="1:12" ht="84.75" customHeight="1">
      <c r="A60" s="139" t="s">
        <v>198</v>
      </c>
      <c r="B60" s="140"/>
      <c r="C60" s="139" t="s">
        <v>241</v>
      </c>
      <c r="D60" s="141" t="s">
        <v>149</v>
      </c>
      <c r="E60" s="145" t="s">
        <v>226</v>
      </c>
      <c r="F60" s="184">
        <v>1</v>
      </c>
      <c r="G60" s="145"/>
      <c r="H60" s="159"/>
      <c r="I60" s="197">
        <f>Таблица!D86</f>
        <v>2701.4</v>
      </c>
      <c r="J60" s="185">
        <f>Таблица!F86</f>
        <v>2876.9</v>
      </c>
      <c r="K60" s="132"/>
      <c r="L60" s="132"/>
    </row>
    <row r="61" spans="1:12" ht="83.25" customHeight="1">
      <c r="A61" s="139" t="s">
        <v>198</v>
      </c>
      <c r="B61" s="140"/>
      <c r="C61" s="142" t="s">
        <v>242</v>
      </c>
      <c r="D61" s="141" t="s">
        <v>149</v>
      </c>
      <c r="E61" s="145"/>
      <c r="F61" s="195"/>
      <c r="G61" s="145" t="s">
        <v>209</v>
      </c>
      <c r="H61" s="159" t="s">
        <v>201</v>
      </c>
      <c r="I61" s="185">
        <f>Таблица!D87</f>
        <v>3461.9</v>
      </c>
      <c r="J61" s="185">
        <f>Таблица!F87</f>
        <v>3584.1</v>
      </c>
      <c r="K61" s="132"/>
      <c r="L61" s="132"/>
    </row>
    <row r="62" spans="1:12" ht="25.5" customHeight="1">
      <c r="A62" s="171" t="s">
        <v>54</v>
      </c>
      <c r="B62" s="171"/>
      <c r="C62" s="171"/>
      <c r="D62" s="171"/>
      <c r="E62" s="171"/>
      <c r="F62" s="171"/>
      <c r="G62" s="171"/>
      <c r="H62" s="171"/>
      <c r="I62" s="172"/>
      <c r="J62" s="173"/>
      <c r="K62" s="132"/>
      <c r="L62" s="132"/>
    </row>
    <row r="63" spans="1:12" ht="21" customHeight="1">
      <c r="A63" s="199" t="s">
        <v>190</v>
      </c>
      <c r="B63" s="199"/>
      <c r="C63" s="199" t="s">
        <v>243</v>
      </c>
      <c r="D63" s="200" t="s">
        <v>191</v>
      </c>
      <c r="E63" s="200"/>
      <c r="F63" s="200"/>
      <c r="G63" s="113"/>
      <c r="H63" s="113"/>
      <c r="I63" s="117" t="s">
        <v>192</v>
      </c>
      <c r="J63" s="118" t="s">
        <v>193</v>
      </c>
      <c r="L63" s="132"/>
    </row>
    <row r="64" spans="1:12" ht="41.25" customHeight="1">
      <c r="A64" s="199"/>
      <c r="B64" s="199"/>
      <c r="C64" s="199"/>
      <c r="D64" s="201" t="s">
        <v>244</v>
      </c>
      <c r="E64" s="201" t="s">
        <v>245</v>
      </c>
      <c r="F64" s="202" t="s">
        <v>196</v>
      </c>
      <c r="G64" s="113"/>
      <c r="H64" s="113"/>
      <c r="I64" s="117"/>
      <c r="J64" s="118"/>
      <c r="L64" s="132"/>
    </row>
    <row r="65" spans="1:12" ht="80.25" customHeight="1">
      <c r="A65" s="139" t="s">
        <v>246</v>
      </c>
      <c r="B65" s="203"/>
      <c r="C65" s="190" t="s">
        <v>247</v>
      </c>
      <c r="D65" s="193" t="s">
        <v>248</v>
      </c>
      <c r="E65" s="204" t="s">
        <v>249</v>
      </c>
      <c r="F65" s="205">
        <v>1</v>
      </c>
      <c r="G65" s="206"/>
      <c r="H65" s="206"/>
      <c r="I65" s="207">
        <f>'Cтолы и тумбы'!G29</f>
        <v>5471.7</v>
      </c>
      <c r="J65" s="208">
        <f>'Cтолы и тумбы'!H29</f>
        <v>5770.7</v>
      </c>
      <c r="L65" s="132"/>
    </row>
    <row r="66" spans="1:12" ht="84.75" customHeight="1">
      <c r="A66" s="139" t="s">
        <v>246</v>
      </c>
      <c r="B66" s="209"/>
      <c r="C66" s="142" t="s">
        <v>250</v>
      </c>
      <c r="D66" s="141" t="s">
        <v>251</v>
      </c>
      <c r="E66" s="210" t="s">
        <v>252</v>
      </c>
      <c r="F66" s="211">
        <v>1</v>
      </c>
      <c r="G66" s="212"/>
      <c r="H66" s="212"/>
      <c r="I66" s="185">
        <f>'Cтолы и тумбы'!G30</f>
        <v>5512</v>
      </c>
      <c r="J66" s="213">
        <f>'Cтолы и тумбы'!H30</f>
        <v>6172.400000000001</v>
      </c>
      <c r="L66" s="132"/>
    </row>
    <row r="67" spans="1:10" ht="83.25" customHeight="1">
      <c r="A67" s="188" t="s">
        <v>246</v>
      </c>
      <c r="B67" s="214"/>
      <c r="C67" s="215" t="s">
        <v>253</v>
      </c>
      <c r="D67" s="216" t="s">
        <v>251</v>
      </c>
      <c r="E67" s="217" t="s">
        <v>254</v>
      </c>
      <c r="F67" s="218">
        <v>1</v>
      </c>
      <c r="G67" s="206"/>
      <c r="H67" s="206"/>
      <c r="I67" s="197">
        <f>'Cтолы и тумбы'!G31</f>
        <v>5613.400000000001</v>
      </c>
      <c r="J67" s="219">
        <f>'Cтолы и тумбы'!H31</f>
        <v>6272.5</v>
      </c>
    </row>
    <row r="68" spans="1:12" ht="23.25" customHeight="1">
      <c r="A68" s="171" t="s">
        <v>255</v>
      </c>
      <c r="B68" s="171"/>
      <c r="C68" s="171"/>
      <c r="D68" s="171"/>
      <c r="E68" s="171"/>
      <c r="F68" s="171"/>
      <c r="G68" s="171"/>
      <c r="H68" s="171"/>
      <c r="I68" s="172"/>
      <c r="J68" s="173"/>
      <c r="K68" s="132"/>
      <c r="L68" s="132"/>
    </row>
    <row r="69" spans="1:10" ht="18" customHeight="1">
      <c r="A69" s="199" t="s">
        <v>190</v>
      </c>
      <c r="B69" s="199"/>
      <c r="C69" s="199" t="s">
        <v>3</v>
      </c>
      <c r="D69" s="220" t="s">
        <v>191</v>
      </c>
      <c r="E69" s="220"/>
      <c r="F69" s="220"/>
      <c r="G69" s="220"/>
      <c r="H69" s="220"/>
      <c r="I69" s="117" t="s">
        <v>192</v>
      </c>
      <c r="J69" s="118" t="s">
        <v>193</v>
      </c>
    </row>
    <row r="70" spans="1:10" ht="42" customHeight="1">
      <c r="A70" s="199"/>
      <c r="B70" s="199"/>
      <c r="C70" s="199"/>
      <c r="D70" s="199" t="s">
        <v>244</v>
      </c>
      <c r="E70" s="199" t="s">
        <v>256</v>
      </c>
      <c r="F70" s="221" t="s">
        <v>196</v>
      </c>
      <c r="G70" s="222" t="s">
        <v>257</v>
      </c>
      <c r="H70" s="223" t="s">
        <v>196</v>
      </c>
      <c r="I70" s="117"/>
      <c r="J70" s="118"/>
    </row>
    <row r="71" spans="1:10" ht="76.5" customHeight="1">
      <c r="A71" s="224" t="s">
        <v>258</v>
      </c>
      <c r="B71" s="209"/>
      <c r="C71" s="142" t="s">
        <v>259</v>
      </c>
      <c r="D71" s="141" t="s">
        <v>260</v>
      </c>
      <c r="E71" s="210" t="s">
        <v>261</v>
      </c>
      <c r="F71" s="184">
        <v>1</v>
      </c>
      <c r="G71" s="225"/>
      <c r="H71" s="226"/>
      <c r="I71" s="185">
        <f>'Cтолы и тумбы'!G33</f>
        <v>4377.1</v>
      </c>
      <c r="J71" s="227"/>
    </row>
    <row r="72" spans="1:10" ht="78" customHeight="1">
      <c r="A72" s="228" t="s">
        <v>262</v>
      </c>
      <c r="B72" s="229"/>
      <c r="C72" s="230" t="s">
        <v>259</v>
      </c>
      <c r="D72" s="231" t="s">
        <v>263</v>
      </c>
      <c r="E72" s="225" t="s">
        <v>261</v>
      </c>
      <c r="F72" s="232">
        <v>1</v>
      </c>
      <c r="G72" s="225" t="s">
        <v>264</v>
      </c>
      <c r="H72" s="226">
        <v>1</v>
      </c>
      <c r="I72" s="233"/>
      <c r="J72" s="185">
        <f>'Cтолы и тумбы'!H33</f>
        <v>5541.9</v>
      </c>
    </row>
    <row r="73" spans="1:12" ht="25.5" customHeight="1">
      <c r="A73" s="171" t="s">
        <v>265</v>
      </c>
      <c r="B73" s="171"/>
      <c r="C73" s="171"/>
      <c r="D73" s="171"/>
      <c r="E73" s="171"/>
      <c r="F73" s="171"/>
      <c r="G73" s="171"/>
      <c r="H73" s="171"/>
      <c r="I73" s="172"/>
      <c r="J73" s="173"/>
      <c r="K73" s="132"/>
      <c r="L73" s="132"/>
    </row>
    <row r="74" spans="1:10" ht="18" customHeight="1">
      <c r="A74" s="222" t="s">
        <v>190</v>
      </c>
      <c r="B74" s="222"/>
      <c r="C74" s="222" t="s">
        <v>3</v>
      </c>
      <c r="D74" s="234" t="s">
        <v>191</v>
      </c>
      <c r="E74" s="234"/>
      <c r="F74" s="234"/>
      <c r="G74" s="113"/>
      <c r="H74" s="113"/>
      <c r="I74" s="117" t="s">
        <v>192</v>
      </c>
      <c r="J74" s="118" t="s">
        <v>193</v>
      </c>
    </row>
    <row r="75" spans="1:10" s="94" customFormat="1" ht="48" customHeight="1">
      <c r="A75" s="222"/>
      <c r="B75" s="222"/>
      <c r="C75" s="222"/>
      <c r="D75" s="113" t="s">
        <v>244</v>
      </c>
      <c r="E75" s="113" t="s">
        <v>266</v>
      </c>
      <c r="F75" s="115" t="s">
        <v>196</v>
      </c>
      <c r="G75" s="113"/>
      <c r="H75" s="113"/>
      <c r="I75" s="117"/>
      <c r="J75" s="118"/>
    </row>
    <row r="76" spans="1:10" s="94" customFormat="1" ht="101.25" customHeight="1">
      <c r="A76" s="140" t="s">
        <v>267</v>
      </c>
      <c r="B76" s="209"/>
      <c r="C76" s="142" t="s">
        <v>268</v>
      </c>
      <c r="D76" s="235" t="s">
        <v>269</v>
      </c>
      <c r="E76" s="210" t="s">
        <v>270</v>
      </c>
      <c r="F76" s="211">
        <v>1</v>
      </c>
      <c r="G76" s="212"/>
      <c r="H76" s="212"/>
      <c r="I76" s="185">
        <f>Таблица!D46</f>
        <v>5200</v>
      </c>
      <c r="J76" s="213">
        <f>Таблица!F46</f>
        <v>5460</v>
      </c>
    </row>
    <row r="77" spans="1:10" s="94" customFormat="1" ht="46.5" customHeight="1">
      <c r="A77" s="140" t="s">
        <v>267</v>
      </c>
      <c r="B77" s="236"/>
      <c r="C77" s="237" t="s">
        <v>271</v>
      </c>
      <c r="D77" s="237" t="s">
        <v>272</v>
      </c>
      <c r="E77" s="238" t="s">
        <v>273</v>
      </c>
      <c r="F77" s="239">
        <v>1</v>
      </c>
      <c r="G77" s="240"/>
      <c r="H77" s="240"/>
      <c r="I77" s="241">
        <f>Таблица!D47</f>
        <v>7563.400000000001</v>
      </c>
      <c r="J77" s="241">
        <f>Таблица!F47</f>
        <v>8179.6</v>
      </c>
    </row>
    <row r="78" spans="1:10" s="94" customFormat="1" ht="51" customHeight="1">
      <c r="A78" s="140"/>
      <c r="B78" s="140"/>
      <c r="C78" s="237"/>
      <c r="D78" s="237"/>
      <c r="E78" s="242" t="s">
        <v>274</v>
      </c>
      <c r="F78" s="243">
        <v>1</v>
      </c>
      <c r="G78" s="240"/>
      <c r="H78" s="240"/>
      <c r="I78" s="241"/>
      <c r="J78" s="241"/>
    </row>
  </sheetData>
  <sheetProtection selectLockedCells="1" selectUnlockedCells="1"/>
  <mergeCells count="180">
    <mergeCell ref="A1:J1"/>
    <mergeCell ref="A2:J2"/>
    <mergeCell ref="A3:A5"/>
    <mergeCell ref="C3:D3"/>
    <mergeCell ref="E3:E5"/>
    <mergeCell ref="G3:H3"/>
    <mergeCell ref="C4:D4"/>
    <mergeCell ref="G4:H4"/>
    <mergeCell ref="C5:D5"/>
    <mergeCell ref="F5:H5"/>
    <mergeCell ref="A6:J6"/>
    <mergeCell ref="A7:H7"/>
    <mergeCell ref="A8:A9"/>
    <mergeCell ref="B8:B9"/>
    <mergeCell ref="C8:C9"/>
    <mergeCell ref="D8:H8"/>
    <mergeCell ref="I8:I9"/>
    <mergeCell ref="J8:J9"/>
    <mergeCell ref="A10:A11"/>
    <mergeCell ref="B10:B11"/>
    <mergeCell ref="C10:C11"/>
    <mergeCell ref="D10:D11"/>
    <mergeCell ref="G10:G11"/>
    <mergeCell ref="H10:H11"/>
    <mergeCell ref="I10:I11"/>
    <mergeCell ref="J10:J11"/>
    <mergeCell ref="A12:A13"/>
    <mergeCell ref="B12:B13"/>
    <mergeCell ref="C12:C13"/>
    <mergeCell ref="D12:D13"/>
    <mergeCell ref="G12:G13"/>
    <mergeCell ref="H12:H13"/>
    <mergeCell ref="I12:I13"/>
    <mergeCell ref="J12:J13"/>
    <mergeCell ref="A14:A17"/>
    <mergeCell ref="B14:B17"/>
    <mergeCell ref="C14:C17"/>
    <mergeCell ref="D14:D17"/>
    <mergeCell ref="G14:G17"/>
    <mergeCell ref="H14:H17"/>
    <mergeCell ref="I14:I17"/>
    <mergeCell ref="J14:J17"/>
    <mergeCell ref="A18:A19"/>
    <mergeCell ref="B18:B19"/>
    <mergeCell ref="C18:C19"/>
    <mergeCell ref="D18:D19"/>
    <mergeCell ref="G18:G19"/>
    <mergeCell ref="H18:H19"/>
    <mergeCell ref="I18:I19"/>
    <mergeCell ref="J18:J19"/>
    <mergeCell ref="A20:A21"/>
    <mergeCell ref="B20:B21"/>
    <mergeCell ref="C20:C21"/>
    <mergeCell ref="D20:D21"/>
    <mergeCell ref="G20:G21"/>
    <mergeCell ref="H20:H21"/>
    <mergeCell ref="I20:I21"/>
    <mergeCell ref="J20:J21"/>
    <mergeCell ref="A22:A23"/>
    <mergeCell ref="B22:B23"/>
    <mergeCell ref="C22:C23"/>
    <mergeCell ref="D22:D23"/>
    <mergeCell ref="G22:G23"/>
    <mergeCell ref="H22:H23"/>
    <mergeCell ref="I22:I23"/>
    <mergeCell ref="J22:J23"/>
    <mergeCell ref="A24:A25"/>
    <mergeCell ref="B24:B25"/>
    <mergeCell ref="C24:C25"/>
    <mergeCell ref="D24:D25"/>
    <mergeCell ref="G24:G25"/>
    <mergeCell ref="H24:H25"/>
    <mergeCell ref="I24:I25"/>
    <mergeCell ref="J24:J25"/>
    <mergeCell ref="A26:A29"/>
    <mergeCell ref="B26:B29"/>
    <mergeCell ref="C26:C29"/>
    <mergeCell ref="D26:D29"/>
    <mergeCell ref="G26:G29"/>
    <mergeCell ref="H26:H29"/>
    <mergeCell ref="I26:I29"/>
    <mergeCell ref="J26:J29"/>
    <mergeCell ref="A30:A31"/>
    <mergeCell ref="B30:B31"/>
    <mergeCell ref="C30:C31"/>
    <mergeCell ref="D30:D31"/>
    <mergeCell ref="G30:G31"/>
    <mergeCell ref="H30:H31"/>
    <mergeCell ref="I30:I31"/>
    <mergeCell ref="J30:J31"/>
    <mergeCell ref="A32:A33"/>
    <mergeCell ref="B32:B33"/>
    <mergeCell ref="C32:C33"/>
    <mergeCell ref="D32:D33"/>
    <mergeCell ref="G32:G33"/>
    <mergeCell ref="H32:H33"/>
    <mergeCell ref="I32:I33"/>
    <mergeCell ref="J32:J33"/>
    <mergeCell ref="E34:F34"/>
    <mergeCell ref="A35:A36"/>
    <mergeCell ref="B35:B36"/>
    <mergeCell ref="C35:C36"/>
    <mergeCell ref="D35:D36"/>
    <mergeCell ref="G35:G36"/>
    <mergeCell ref="H35:H36"/>
    <mergeCell ref="I35:I36"/>
    <mergeCell ref="J35:J36"/>
    <mergeCell ref="E37:F37"/>
    <mergeCell ref="A38:A39"/>
    <mergeCell ref="B38:B39"/>
    <mergeCell ref="C38:C39"/>
    <mergeCell ref="D38:D39"/>
    <mergeCell ref="G38:G39"/>
    <mergeCell ref="H38:H39"/>
    <mergeCell ref="I38:I39"/>
    <mergeCell ref="J38:J39"/>
    <mergeCell ref="E40:F40"/>
    <mergeCell ref="A41:H41"/>
    <mergeCell ref="A42:A43"/>
    <mergeCell ref="B42:B43"/>
    <mergeCell ref="C42:C43"/>
    <mergeCell ref="D42:H42"/>
    <mergeCell ref="A46:A47"/>
    <mergeCell ref="B46:B47"/>
    <mergeCell ref="C46:C47"/>
    <mergeCell ref="D46:D47"/>
    <mergeCell ref="G46:G47"/>
    <mergeCell ref="H46:H47"/>
    <mergeCell ref="I46:I47"/>
    <mergeCell ref="J46:J47"/>
    <mergeCell ref="A49:A50"/>
    <mergeCell ref="B49:B50"/>
    <mergeCell ref="C49:C50"/>
    <mergeCell ref="D49:D50"/>
    <mergeCell ref="G49:G50"/>
    <mergeCell ref="H49:H50"/>
    <mergeCell ref="I49:I50"/>
    <mergeCell ref="J49:J50"/>
    <mergeCell ref="A53:A54"/>
    <mergeCell ref="B53:B54"/>
    <mergeCell ref="C53:C54"/>
    <mergeCell ref="D53:D54"/>
    <mergeCell ref="G53:G54"/>
    <mergeCell ref="H53:H54"/>
    <mergeCell ref="I53:I54"/>
    <mergeCell ref="J53:J54"/>
    <mergeCell ref="A62:H62"/>
    <mergeCell ref="A63:A64"/>
    <mergeCell ref="B63:B64"/>
    <mergeCell ref="C63:C64"/>
    <mergeCell ref="D63:F63"/>
    <mergeCell ref="G63:H64"/>
    <mergeCell ref="I63:I64"/>
    <mergeCell ref="J63:J64"/>
    <mergeCell ref="G65:H65"/>
    <mergeCell ref="G66:H66"/>
    <mergeCell ref="G67:H67"/>
    <mergeCell ref="A68:H68"/>
    <mergeCell ref="A69:A70"/>
    <mergeCell ref="B69:B70"/>
    <mergeCell ref="C69:C70"/>
    <mergeCell ref="D69:H69"/>
    <mergeCell ref="I69:I70"/>
    <mergeCell ref="J69:J70"/>
    <mergeCell ref="A73:H73"/>
    <mergeCell ref="A74:A75"/>
    <mergeCell ref="B74:B75"/>
    <mergeCell ref="C74:C75"/>
    <mergeCell ref="D74:F74"/>
    <mergeCell ref="G74:H75"/>
    <mergeCell ref="I74:I75"/>
    <mergeCell ref="J74:J75"/>
    <mergeCell ref="G76:H76"/>
    <mergeCell ref="A77:A78"/>
    <mergeCell ref="B77:B78"/>
    <mergeCell ref="C77:C78"/>
    <mergeCell ref="D77:D78"/>
    <mergeCell ref="G77:H78"/>
    <mergeCell ref="I77:I78"/>
    <mergeCell ref="J77:J78"/>
  </mergeCells>
  <printOptions/>
  <pageMargins left="0.11805555555555555" right="0" top="0" bottom="0" header="0.5118055555555555" footer="0.5118055555555555"/>
  <pageSetup fitToHeight="2" fitToWidth="1" horizontalDpi="300" verticalDpi="300" orientation="portrait" paperSize="9"/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50"/>
    <pageSetUpPr fitToPage="1"/>
  </sheetPr>
  <dimension ref="A1:N27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" width="41.50390625" style="93" customWidth="1"/>
    <col min="2" max="2" width="24.875" style="93" customWidth="1"/>
    <col min="3" max="3" width="19.50390625" style="94" customWidth="1"/>
    <col min="4" max="4" width="17.625" style="95" customWidth="1"/>
    <col min="5" max="5" width="21.125" style="95" customWidth="1"/>
    <col min="6" max="6" width="18.25390625" style="95" customWidth="1"/>
    <col min="7" max="8" width="20.375" style="95" customWidth="1"/>
    <col min="9" max="9" width="18.50390625" style="95" customWidth="1"/>
    <col min="10" max="10" width="20.375" style="95" customWidth="1"/>
    <col min="11" max="12" width="16.625" style="95" customWidth="1"/>
    <col min="13" max="16384" width="9.125" style="96" customWidth="1"/>
  </cols>
  <sheetData>
    <row r="1" spans="1:12" ht="138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6.25" customHeight="1">
      <c r="A2" s="98" t="s">
        <v>275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1" customHeight="1">
      <c r="A3" s="99" t="s">
        <v>179</v>
      </c>
      <c r="B3" s="100" t="s">
        <v>180</v>
      </c>
      <c r="C3" s="100" t="s">
        <v>181</v>
      </c>
      <c r="D3" s="100"/>
      <c r="E3" s="101"/>
      <c r="F3" s="102" t="s">
        <v>182</v>
      </c>
      <c r="G3" s="103" t="s">
        <v>183</v>
      </c>
      <c r="H3" s="103"/>
      <c r="I3" s="103"/>
      <c r="J3" s="103"/>
      <c r="K3" s="103"/>
      <c r="L3" s="104"/>
    </row>
    <row r="4" spans="1:12" ht="19.5" customHeight="1">
      <c r="A4" s="99"/>
      <c r="B4" s="105" t="s">
        <v>184</v>
      </c>
      <c r="C4" s="105" t="s">
        <v>185</v>
      </c>
      <c r="D4" s="105"/>
      <c r="E4" s="101"/>
      <c r="F4" s="106" t="s">
        <v>167</v>
      </c>
      <c r="G4" s="107" t="s">
        <v>186</v>
      </c>
      <c r="H4" s="107"/>
      <c r="I4" s="107"/>
      <c r="J4" s="107"/>
      <c r="K4" s="107"/>
      <c r="L4" s="103"/>
    </row>
    <row r="5" spans="1:12" ht="18.75" customHeight="1">
      <c r="A5" s="99"/>
      <c r="B5" s="108" t="s">
        <v>187</v>
      </c>
      <c r="C5" s="108" t="s">
        <v>188</v>
      </c>
      <c r="D5" s="108"/>
      <c r="E5" s="101"/>
      <c r="F5" s="109"/>
      <c r="G5" s="109"/>
      <c r="H5" s="109"/>
      <c r="I5" s="110"/>
      <c r="J5" s="110"/>
      <c r="K5" s="110"/>
      <c r="L5" s="110"/>
    </row>
    <row r="6" spans="1:12" ht="24" customHeight="1">
      <c r="A6" s="111" t="s">
        <v>189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6.75" customHeight="1" hidden="1">
      <c r="A7" s="97"/>
      <c r="B7" s="97"/>
      <c r="C7" s="97"/>
      <c r="D7" s="97"/>
      <c r="E7" s="97"/>
      <c r="F7" s="97"/>
      <c r="G7" s="97"/>
      <c r="H7" s="97"/>
      <c r="I7" s="112"/>
      <c r="J7" s="112"/>
      <c r="K7" s="112"/>
      <c r="L7" s="112"/>
    </row>
    <row r="8" spans="1:12" ht="15.75" customHeight="1">
      <c r="A8" s="113" t="s">
        <v>190</v>
      </c>
      <c r="B8" s="114"/>
      <c r="C8" s="115" t="s">
        <v>3</v>
      </c>
      <c r="D8" s="244" t="s">
        <v>191</v>
      </c>
      <c r="E8" s="244"/>
      <c r="F8" s="244"/>
      <c r="G8" s="244"/>
      <c r="H8" s="244"/>
      <c r="I8" s="244"/>
      <c r="J8" s="244"/>
      <c r="K8" s="117" t="s">
        <v>192</v>
      </c>
      <c r="L8" s="118" t="s">
        <v>193</v>
      </c>
    </row>
    <row r="9" spans="1:12" ht="43.5" customHeight="1">
      <c r="A9" s="113"/>
      <c r="B9" s="114"/>
      <c r="C9" s="115"/>
      <c r="D9" s="119" t="s">
        <v>194</v>
      </c>
      <c r="E9" s="119" t="s">
        <v>195</v>
      </c>
      <c r="F9" s="120" t="s">
        <v>196</v>
      </c>
      <c r="G9" s="117" t="s">
        <v>197</v>
      </c>
      <c r="H9" s="120" t="s">
        <v>196</v>
      </c>
      <c r="I9" s="117" t="s">
        <v>276</v>
      </c>
      <c r="J9" s="120" t="s">
        <v>196</v>
      </c>
      <c r="K9" s="117"/>
      <c r="L9" s="118"/>
    </row>
    <row r="10" spans="1:14" ht="51.75" customHeight="1">
      <c r="A10" s="121" t="s">
        <v>198</v>
      </c>
      <c r="B10" s="122"/>
      <c r="C10" s="123" t="s">
        <v>203</v>
      </c>
      <c r="D10" s="124" t="s">
        <v>147</v>
      </c>
      <c r="E10" s="133" t="s">
        <v>200</v>
      </c>
      <c r="F10" s="134">
        <v>1</v>
      </c>
      <c r="G10" s="135" t="s">
        <v>204</v>
      </c>
      <c r="H10" s="136">
        <v>2</v>
      </c>
      <c r="I10" s="245" t="s">
        <v>277</v>
      </c>
      <c r="J10" s="246">
        <v>1</v>
      </c>
      <c r="K10" s="129">
        <f>Таблица!D51+Таблица!D107</f>
        <v>10307.7</v>
      </c>
      <c r="L10" s="129">
        <f>Таблица!F51+Таблица!F107</f>
        <v>10626.2</v>
      </c>
      <c r="M10" s="132"/>
      <c r="N10" s="132"/>
    </row>
    <row r="11" spans="1:14" ht="47.25" customHeight="1">
      <c r="A11" s="121"/>
      <c r="B11" s="122"/>
      <c r="C11" s="123"/>
      <c r="D11" s="124"/>
      <c r="E11" s="137" t="s">
        <v>202</v>
      </c>
      <c r="F11" s="138">
        <v>1</v>
      </c>
      <c r="G11" s="135"/>
      <c r="H11" s="136"/>
      <c r="I11" s="245"/>
      <c r="J11" s="246"/>
      <c r="K11" s="129"/>
      <c r="L11" s="129"/>
      <c r="M11" s="132"/>
      <c r="N11" s="132"/>
    </row>
    <row r="12" spans="1:14" ht="50.25" customHeight="1">
      <c r="A12" s="139" t="s">
        <v>198</v>
      </c>
      <c r="B12" s="140"/>
      <c r="C12" s="141" t="s">
        <v>208</v>
      </c>
      <c r="D12" s="142" t="s">
        <v>147</v>
      </c>
      <c r="E12" s="151" t="s">
        <v>200</v>
      </c>
      <c r="F12" s="144">
        <v>1</v>
      </c>
      <c r="G12" s="145" t="s">
        <v>209</v>
      </c>
      <c r="H12" s="152" t="s">
        <v>210</v>
      </c>
      <c r="I12" s="245" t="s">
        <v>173</v>
      </c>
      <c r="J12" s="245" t="s">
        <v>201</v>
      </c>
      <c r="K12" s="129">
        <f>Таблица!D53+Таблица!D108</f>
        <v>9881.3</v>
      </c>
      <c r="L12" s="129">
        <f>Таблица!F53+Таблица!D108</f>
        <v>10199.8</v>
      </c>
      <c r="M12" s="132"/>
      <c r="N12" s="132"/>
    </row>
    <row r="13" spans="1:14" ht="48.75" customHeight="1">
      <c r="A13" s="139"/>
      <c r="B13" s="140"/>
      <c r="C13" s="141"/>
      <c r="D13" s="142"/>
      <c r="E13" s="153" t="s">
        <v>202</v>
      </c>
      <c r="F13" s="150">
        <v>1</v>
      </c>
      <c r="G13" s="145"/>
      <c r="H13" s="152"/>
      <c r="I13" s="245"/>
      <c r="J13" s="245"/>
      <c r="K13" s="129"/>
      <c r="L13" s="129"/>
      <c r="M13" s="132"/>
      <c r="N13" s="132"/>
    </row>
    <row r="14" spans="1:14" ht="53.25" customHeight="1">
      <c r="A14" s="139" t="s">
        <v>198</v>
      </c>
      <c r="B14" s="140"/>
      <c r="C14" s="141" t="s">
        <v>213</v>
      </c>
      <c r="D14" s="142" t="s">
        <v>147</v>
      </c>
      <c r="E14" s="151" t="s">
        <v>206</v>
      </c>
      <c r="F14" s="144">
        <v>1</v>
      </c>
      <c r="G14" s="145" t="s">
        <v>209</v>
      </c>
      <c r="H14" s="159" t="s">
        <v>210</v>
      </c>
      <c r="I14" s="170" t="s">
        <v>173</v>
      </c>
      <c r="J14" s="170" t="s">
        <v>201</v>
      </c>
      <c r="K14" s="156">
        <f>Таблица!D56+Таблица!D108</f>
        <v>10208.9</v>
      </c>
      <c r="L14" s="156">
        <f>Таблица!F56+Таблица!F108</f>
        <v>10504</v>
      </c>
      <c r="M14" s="132"/>
      <c r="N14" s="132"/>
    </row>
    <row r="15" spans="1:14" ht="54" customHeight="1">
      <c r="A15" s="139"/>
      <c r="B15" s="140"/>
      <c r="C15" s="141"/>
      <c r="D15" s="142"/>
      <c r="E15" s="160" t="s">
        <v>207</v>
      </c>
      <c r="F15" s="150">
        <v>1</v>
      </c>
      <c r="G15" s="145"/>
      <c r="H15" s="159"/>
      <c r="I15" s="170"/>
      <c r="J15" s="170"/>
      <c r="K15" s="156"/>
      <c r="L15" s="156"/>
      <c r="M15" s="132"/>
      <c r="N15" s="132"/>
    </row>
    <row r="16" spans="1:14" ht="85.5" customHeight="1">
      <c r="A16" s="139" t="s">
        <v>198</v>
      </c>
      <c r="B16" s="140"/>
      <c r="C16" s="168" t="s">
        <v>219</v>
      </c>
      <c r="D16" s="139" t="s">
        <v>145</v>
      </c>
      <c r="E16" s="145"/>
      <c r="F16" s="145"/>
      <c r="G16" s="169" t="s">
        <v>209</v>
      </c>
      <c r="H16" s="170" t="s">
        <v>210</v>
      </c>
      <c r="I16" s="170" t="s">
        <v>173</v>
      </c>
      <c r="J16" s="170" t="s">
        <v>201</v>
      </c>
      <c r="K16" s="156">
        <f>Таблица!D73+Таблица!D107</f>
        <v>6626.1</v>
      </c>
      <c r="L16" s="156">
        <f>Таблица!F73+Таблица!F108</f>
        <v>6944.599999999999</v>
      </c>
      <c r="M16" s="132"/>
      <c r="N16" s="132"/>
    </row>
    <row r="17" spans="1:14" ht="85.5" customHeight="1">
      <c r="A17" s="139" t="s">
        <v>198</v>
      </c>
      <c r="B17" s="140"/>
      <c r="C17" s="168" t="s">
        <v>221</v>
      </c>
      <c r="D17" s="139" t="s">
        <v>145</v>
      </c>
      <c r="E17" s="145"/>
      <c r="F17" s="145"/>
      <c r="G17" s="169" t="s">
        <v>204</v>
      </c>
      <c r="H17" s="170" t="s">
        <v>210</v>
      </c>
      <c r="I17" s="170" t="s">
        <v>277</v>
      </c>
      <c r="J17" s="170" t="s">
        <v>201</v>
      </c>
      <c r="K17" s="156">
        <f>Таблица!D75+Таблица!D107</f>
        <v>7049.900000000001</v>
      </c>
      <c r="L17" s="156">
        <f>Таблица!F75+Таблица!F107</f>
        <v>7371</v>
      </c>
      <c r="M17" s="132"/>
      <c r="N17" s="132"/>
    </row>
    <row r="18" spans="1:14" ht="86.25" customHeight="1">
      <c r="A18" s="139" t="s">
        <v>198</v>
      </c>
      <c r="B18" s="140"/>
      <c r="C18" s="168" t="s">
        <v>223</v>
      </c>
      <c r="D18" s="139" t="s">
        <v>142</v>
      </c>
      <c r="E18" s="145"/>
      <c r="F18" s="145"/>
      <c r="G18" s="169" t="s">
        <v>209</v>
      </c>
      <c r="H18" s="170" t="s">
        <v>210</v>
      </c>
      <c r="I18" s="170" t="s">
        <v>173</v>
      </c>
      <c r="J18" s="170" t="s">
        <v>201</v>
      </c>
      <c r="K18" s="156">
        <f>Таблица!D84+Таблица!D108</f>
        <v>6025.5</v>
      </c>
      <c r="L18" s="156">
        <f>Таблица!F84+Таблица!F108</f>
        <v>6185.4</v>
      </c>
      <c r="M18" s="132"/>
      <c r="N18" s="132"/>
    </row>
    <row r="19" spans="1:14" ht="45" customHeight="1">
      <c r="A19" s="111" t="s">
        <v>224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32"/>
      <c r="N19" s="132"/>
    </row>
    <row r="20" spans="1:14" ht="17.25" customHeight="1">
      <c r="A20" s="174" t="s">
        <v>190</v>
      </c>
      <c r="B20" s="174"/>
      <c r="C20" s="175" t="s">
        <v>3</v>
      </c>
      <c r="D20" s="244" t="s">
        <v>191</v>
      </c>
      <c r="E20" s="244"/>
      <c r="F20" s="244"/>
      <c r="G20" s="244"/>
      <c r="H20" s="244"/>
      <c r="I20" s="244"/>
      <c r="J20" s="244"/>
      <c r="K20" s="117" t="s">
        <v>192</v>
      </c>
      <c r="L20" s="118" t="s">
        <v>193</v>
      </c>
      <c r="M20" s="132"/>
      <c r="N20" s="132"/>
    </row>
    <row r="21" spans="1:14" ht="49.5" customHeight="1">
      <c r="A21" s="174"/>
      <c r="B21" s="174"/>
      <c r="C21" s="175"/>
      <c r="D21" s="119" t="s">
        <v>194</v>
      </c>
      <c r="E21" s="119" t="s">
        <v>195</v>
      </c>
      <c r="F21" s="120" t="s">
        <v>196</v>
      </c>
      <c r="G21" s="117" t="s">
        <v>197</v>
      </c>
      <c r="H21" s="120" t="s">
        <v>196</v>
      </c>
      <c r="I21" s="117" t="s">
        <v>276</v>
      </c>
      <c r="J21" s="120" t="s">
        <v>196</v>
      </c>
      <c r="K21" s="117"/>
      <c r="L21" s="118"/>
      <c r="M21" s="132"/>
      <c r="N21" s="132"/>
    </row>
    <row r="22" spans="1:14" ht="113.25" customHeight="1">
      <c r="A22" s="140" t="s">
        <v>198</v>
      </c>
      <c r="B22" s="183"/>
      <c r="C22" s="140" t="s">
        <v>227</v>
      </c>
      <c r="D22" s="168" t="s">
        <v>153</v>
      </c>
      <c r="E22" s="170" t="s">
        <v>226</v>
      </c>
      <c r="F22" s="247">
        <v>1</v>
      </c>
      <c r="G22" s="170" t="s">
        <v>204</v>
      </c>
      <c r="H22" s="169" t="s">
        <v>201</v>
      </c>
      <c r="I22" s="170" t="s">
        <v>277</v>
      </c>
      <c r="J22" s="169" t="s">
        <v>201</v>
      </c>
      <c r="K22" s="156">
        <f>Таблица!D62+Таблица!D107</f>
        <v>7086.3</v>
      </c>
      <c r="L22" s="156">
        <f>Таблица!F62+Таблица!F107</f>
        <v>7450.3</v>
      </c>
      <c r="M22" s="132"/>
      <c r="N22" s="132"/>
    </row>
    <row r="23" spans="1:14" ht="112.5" customHeight="1">
      <c r="A23" s="188" t="s">
        <v>198</v>
      </c>
      <c r="B23" s="189"/>
      <c r="C23" s="189" t="s">
        <v>229</v>
      </c>
      <c r="D23" s="248" t="s">
        <v>153</v>
      </c>
      <c r="E23" s="249" t="s">
        <v>226</v>
      </c>
      <c r="F23" s="250">
        <v>1</v>
      </c>
      <c r="G23" s="249" t="s">
        <v>209</v>
      </c>
      <c r="H23" s="251" t="s">
        <v>201</v>
      </c>
      <c r="I23" s="249" t="s">
        <v>173</v>
      </c>
      <c r="J23" s="251" t="s">
        <v>201</v>
      </c>
      <c r="K23" s="156">
        <f>Таблица!D64+Таблица!D108</f>
        <v>6871.8</v>
      </c>
      <c r="L23" s="156">
        <f>Таблица!F63+Таблица!F108</f>
        <v>6680.7</v>
      </c>
      <c r="M23" s="132"/>
      <c r="N23" s="132"/>
    </row>
    <row r="24" spans="1:14" ht="112.5" customHeight="1">
      <c r="A24" s="188" t="s">
        <v>198</v>
      </c>
      <c r="B24" s="189"/>
      <c r="C24" s="140" t="s">
        <v>233</v>
      </c>
      <c r="D24" s="168" t="s">
        <v>153</v>
      </c>
      <c r="E24" s="170" t="s">
        <v>232</v>
      </c>
      <c r="F24" s="247">
        <v>1</v>
      </c>
      <c r="G24" s="170" t="s">
        <v>209</v>
      </c>
      <c r="H24" s="169" t="s">
        <v>201</v>
      </c>
      <c r="I24" s="170" t="s">
        <v>173</v>
      </c>
      <c r="J24" s="169" t="s">
        <v>201</v>
      </c>
      <c r="K24" s="156">
        <f>Таблица!D65+Таблица!D108</f>
        <v>6111.3</v>
      </c>
      <c r="L24" s="156">
        <f>Таблица!F64+Таблица!F108</f>
        <v>7235.8</v>
      </c>
      <c r="M24" s="132"/>
      <c r="N24" s="132"/>
    </row>
    <row r="25" spans="1:14" ht="91.5" customHeight="1">
      <c r="A25" s="139" t="s">
        <v>198</v>
      </c>
      <c r="B25" s="140"/>
      <c r="C25" s="140" t="s">
        <v>238</v>
      </c>
      <c r="D25" s="168" t="s">
        <v>151</v>
      </c>
      <c r="E25" s="170"/>
      <c r="F25" s="252"/>
      <c r="G25" s="170" t="s">
        <v>209</v>
      </c>
      <c r="H25" s="169" t="s">
        <v>201</v>
      </c>
      <c r="I25" s="170" t="s">
        <v>173</v>
      </c>
      <c r="J25" s="169" t="s">
        <v>201</v>
      </c>
      <c r="K25" s="156">
        <f>Таблица!D66+Таблица!D108</f>
        <v>5506.8</v>
      </c>
      <c r="L25" s="156">
        <f>Таблица!F65+Таблица!F108</f>
        <v>6528.599999999999</v>
      </c>
      <c r="M25" s="132"/>
      <c r="N25" s="132"/>
    </row>
    <row r="26" spans="1:14" ht="98.25" customHeight="1">
      <c r="A26" s="139" t="s">
        <v>198</v>
      </c>
      <c r="B26" s="140"/>
      <c r="C26" s="140" t="s">
        <v>240</v>
      </c>
      <c r="D26" s="168" t="s">
        <v>151</v>
      </c>
      <c r="E26" s="170"/>
      <c r="F26" s="252"/>
      <c r="G26" s="170" t="s">
        <v>204</v>
      </c>
      <c r="H26" s="169" t="s">
        <v>201</v>
      </c>
      <c r="I26" s="170" t="s">
        <v>277</v>
      </c>
      <c r="J26" s="169" t="s">
        <v>201</v>
      </c>
      <c r="K26" s="156">
        <f>Таблица!D67+Таблица!D107</f>
        <v>7038.2</v>
      </c>
      <c r="L26" s="156">
        <f>Таблица!F66+Таблица!F107</f>
        <v>5861.7</v>
      </c>
      <c r="M26" s="132"/>
      <c r="N26" s="132"/>
    </row>
    <row r="27" spans="1:14" ht="104.25" customHeight="1">
      <c r="A27" s="139" t="s">
        <v>198</v>
      </c>
      <c r="B27" s="140"/>
      <c r="C27" s="140" t="s">
        <v>242</v>
      </c>
      <c r="D27" s="168" t="s">
        <v>149</v>
      </c>
      <c r="E27" s="170"/>
      <c r="F27" s="252"/>
      <c r="G27" s="170" t="s">
        <v>209</v>
      </c>
      <c r="H27" s="169" t="s">
        <v>201</v>
      </c>
      <c r="I27" s="170" t="s">
        <v>173</v>
      </c>
      <c r="J27" s="169" t="s">
        <v>201</v>
      </c>
      <c r="K27" s="156">
        <f>Таблица!D68+Таблица!D108</f>
        <v>6275.099999999999</v>
      </c>
      <c r="L27" s="156">
        <f>Таблица!F67+Таблица!F108</f>
        <v>7387.9</v>
      </c>
      <c r="M27" s="132"/>
      <c r="N27" s="132"/>
    </row>
  </sheetData>
  <sheetProtection selectLockedCells="1" selectUnlockedCells="1"/>
  <mergeCells count="58">
    <mergeCell ref="A1:L1"/>
    <mergeCell ref="A2:L2"/>
    <mergeCell ref="A3:A5"/>
    <mergeCell ref="C3:D3"/>
    <mergeCell ref="E3:E5"/>
    <mergeCell ref="G3:H3"/>
    <mergeCell ref="C4:D4"/>
    <mergeCell ref="G4:H4"/>
    <mergeCell ref="C5:D5"/>
    <mergeCell ref="F5:H5"/>
    <mergeCell ref="A6:L6"/>
    <mergeCell ref="A7:H7"/>
    <mergeCell ref="A8:A9"/>
    <mergeCell ref="B8:B9"/>
    <mergeCell ref="C8:C9"/>
    <mergeCell ref="D8:J8"/>
    <mergeCell ref="K8:K9"/>
    <mergeCell ref="L8:L9"/>
    <mergeCell ref="A10:A11"/>
    <mergeCell ref="B10:B11"/>
    <mergeCell ref="C10:C11"/>
    <mergeCell ref="D10:D11"/>
    <mergeCell ref="G10:G11"/>
    <mergeCell ref="H10:H11"/>
    <mergeCell ref="I10:I11"/>
    <mergeCell ref="J10:J11"/>
    <mergeCell ref="K10:K11"/>
    <mergeCell ref="L10:L11"/>
    <mergeCell ref="A12:A13"/>
    <mergeCell ref="B12:B13"/>
    <mergeCell ref="C12:C13"/>
    <mergeCell ref="D12:D13"/>
    <mergeCell ref="G12:G13"/>
    <mergeCell ref="H12:H13"/>
    <mergeCell ref="I12:I13"/>
    <mergeCell ref="J12:J13"/>
    <mergeCell ref="K12:K13"/>
    <mergeCell ref="L12:L13"/>
    <mergeCell ref="A14:A15"/>
    <mergeCell ref="B14:B15"/>
    <mergeCell ref="C14:C15"/>
    <mergeCell ref="D14:D15"/>
    <mergeCell ref="G14:G15"/>
    <mergeCell ref="H14:H15"/>
    <mergeCell ref="I14:I15"/>
    <mergeCell ref="J14:J15"/>
    <mergeCell ref="K14:K15"/>
    <mergeCell ref="L14:L15"/>
    <mergeCell ref="E16:F16"/>
    <mergeCell ref="E17:F17"/>
    <mergeCell ref="E18:F18"/>
    <mergeCell ref="A19:L19"/>
    <mergeCell ref="A20:A21"/>
    <mergeCell ref="B20:B21"/>
    <mergeCell ref="C20:C21"/>
    <mergeCell ref="D20:J20"/>
    <mergeCell ref="K20:K21"/>
    <mergeCell ref="L20:L21"/>
  </mergeCells>
  <printOptions/>
  <pageMargins left="0.11805555555555555" right="0" top="0" bottom="0" header="0.5118055555555555" footer="0.5118055555555555"/>
  <pageSetup fitToHeight="2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50"/>
  </sheetPr>
  <dimension ref="A1:N62"/>
  <sheetViews>
    <sheetView view="pageBreakPreview" zoomScaleSheetLayoutView="100" workbookViewId="0" topLeftCell="A43">
      <selection activeCell="A1" sqref="A1"/>
    </sheetView>
  </sheetViews>
  <sheetFormatPr defaultColWidth="8.00390625" defaultRowHeight="12.75"/>
  <cols>
    <col min="1" max="9" width="9.00390625" style="0" customWidth="1"/>
    <col min="10" max="10" width="9.125" style="0" customWidth="1"/>
    <col min="11" max="11" width="9.00390625" style="0" customWidth="1"/>
    <col min="12" max="12" width="19.25390625" style="0" customWidth="1"/>
    <col min="13" max="13" width="13.125" style="253" customWidth="1"/>
    <col min="14" max="14" width="12.375" style="253" customWidth="1"/>
    <col min="15" max="16384" width="9.00390625" style="0" customWidth="1"/>
  </cols>
  <sheetData>
    <row r="1" spans="1:14" ht="84.7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8">
      <c r="A2" s="254" t="s">
        <v>278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31.5" customHeight="1">
      <c r="A3" s="255" t="s">
        <v>279</v>
      </c>
      <c r="B3" s="255"/>
      <c r="C3" s="255"/>
      <c r="D3" s="255"/>
      <c r="E3" s="255"/>
      <c r="F3" s="255"/>
      <c r="G3" s="255"/>
      <c r="H3" s="256" t="s">
        <v>280</v>
      </c>
      <c r="I3" s="256"/>
      <c r="J3" s="256"/>
      <c r="K3" s="257" t="s">
        <v>281</v>
      </c>
      <c r="L3" s="257"/>
      <c r="M3" s="258" t="s">
        <v>282</v>
      </c>
      <c r="N3" s="259" t="s">
        <v>283</v>
      </c>
    </row>
    <row r="4" spans="1:14" ht="17.25" customHeigh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2" t="s">
        <v>284</v>
      </c>
      <c r="L4" s="262"/>
      <c r="M4" s="263">
        <f>Таблица!D10</f>
        <v>4331.6</v>
      </c>
      <c r="N4" s="263">
        <f>Таблица!F10</f>
        <v>4838.6</v>
      </c>
    </row>
    <row r="5" spans="1:14" ht="18" customHeigh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2" t="s">
        <v>285</v>
      </c>
      <c r="L5" s="262"/>
      <c r="M5" s="263">
        <f>Таблица!D21</f>
        <v>5471.7</v>
      </c>
      <c r="N5" s="263">
        <f>Таблица!F21</f>
        <v>5770.7</v>
      </c>
    </row>
    <row r="6" spans="1:14" ht="18.75" customHeight="1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2" t="s">
        <v>286</v>
      </c>
      <c r="L6" s="262"/>
      <c r="M6" s="263">
        <f>Таблица!D46</f>
        <v>5200</v>
      </c>
      <c r="N6" s="263">
        <f>Таблица!F46</f>
        <v>5460</v>
      </c>
    </row>
    <row r="7" spans="1:14" ht="18.75" customHeight="1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2" t="s">
        <v>287</v>
      </c>
      <c r="L7" s="262"/>
      <c r="M7" s="263">
        <f>Таблица!D51</f>
        <v>9612.2</v>
      </c>
      <c r="N7" s="263">
        <f>Таблица!F51</f>
        <v>9930.7</v>
      </c>
    </row>
    <row r="8" spans="1:14" ht="18" customHeight="1">
      <c r="A8" s="260"/>
      <c r="B8" s="261"/>
      <c r="C8" s="261"/>
      <c r="D8" s="261"/>
      <c r="E8" s="261"/>
      <c r="F8" s="261"/>
      <c r="G8" s="261"/>
      <c r="H8" s="261"/>
      <c r="I8" s="261"/>
      <c r="J8" s="261"/>
      <c r="K8" s="262" t="s">
        <v>288</v>
      </c>
      <c r="L8" s="262"/>
      <c r="M8" s="263">
        <f>Таблица!D65</f>
        <v>5418.400000000001</v>
      </c>
      <c r="N8" s="263">
        <f>Таблица!F65</f>
        <v>5835.7</v>
      </c>
    </row>
    <row r="9" spans="1:14" ht="18" customHeight="1">
      <c r="A9" s="260"/>
      <c r="B9" s="261"/>
      <c r="C9" s="261"/>
      <c r="D9" s="261"/>
      <c r="E9" s="261"/>
      <c r="F9" s="261"/>
      <c r="G9" s="261"/>
      <c r="H9" s="261"/>
      <c r="I9" s="261"/>
      <c r="J9" s="261"/>
      <c r="K9" s="257" t="s">
        <v>289</v>
      </c>
      <c r="L9" s="257"/>
      <c r="M9" s="65">
        <f>M4+M5+M6+M7+M8</f>
        <v>30033.9</v>
      </c>
      <c r="N9" s="65">
        <f>N4+N5+N6+N7+N8</f>
        <v>31835.7</v>
      </c>
    </row>
    <row r="10" spans="1:14" ht="18" customHeight="1" hidden="1">
      <c r="A10" s="260"/>
      <c r="B10" s="261"/>
      <c r="C10" s="261"/>
      <c r="D10" s="261"/>
      <c r="E10" s="261"/>
      <c r="F10" s="261"/>
      <c r="G10" s="261"/>
      <c r="H10" s="261"/>
      <c r="I10" s="261"/>
      <c r="J10" s="261"/>
      <c r="K10" s="264"/>
      <c r="L10" s="265"/>
      <c r="M10" s="266"/>
      <c r="N10" s="267"/>
    </row>
    <row r="11" spans="1:14" ht="18" customHeight="1">
      <c r="A11" s="260"/>
      <c r="B11" s="261"/>
      <c r="C11" s="261"/>
      <c r="D11" s="261"/>
      <c r="E11" s="261"/>
      <c r="F11" s="261"/>
      <c r="G11" s="261"/>
      <c r="H11" s="261"/>
      <c r="I11" s="261"/>
      <c r="J11" s="261"/>
      <c r="K11" s="264"/>
      <c r="L11" s="265"/>
      <c r="M11" s="266"/>
      <c r="N11" s="267"/>
    </row>
    <row r="12" spans="1:14" ht="19.5" customHeight="1">
      <c r="A12" s="260"/>
      <c r="B12" s="261"/>
      <c r="C12" s="261"/>
      <c r="D12" s="261"/>
      <c r="E12" s="261"/>
      <c r="F12" s="261"/>
      <c r="G12" s="261"/>
      <c r="H12" s="261"/>
      <c r="I12" s="261"/>
      <c r="J12" s="261"/>
      <c r="K12" s="264"/>
      <c r="L12" s="265"/>
      <c r="M12" s="266"/>
      <c r="N12" s="267"/>
    </row>
    <row r="13" spans="1:14" ht="18.75" customHeight="1">
      <c r="A13" s="260"/>
      <c r="B13" s="261"/>
      <c r="C13" s="261"/>
      <c r="D13" s="261"/>
      <c r="E13" s="261"/>
      <c r="F13" s="261"/>
      <c r="G13" s="261"/>
      <c r="H13" s="261"/>
      <c r="I13" s="261"/>
      <c r="J13" s="261"/>
      <c r="K13" s="264"/>
      <c r="L13" s="265"/>
      <c r="M13" s="266"/>
      <c r="N13" s="267"/>
    </row>
    <row r="14" spans="1:14" ht="20.25" customHeight="1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4"/>
      <c r="L14" s="265"/>
      <c r="M14" s="266"/>
      <c r="N14" s="267"/>
    </row>
    <row r="15" spans="1:14" ht="15.75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4"/>
      <c r="L15" s="265"/>
      <c r="M15" s="266"/>
      <c r="N15" s="267"/>
    </row>
    <row r="16" spans="1:14" ht="19.5" customHeight="1">
      <c r="A16" s="260"/>
      <c r="B16" s="261"/>
      <c r="C16" s="261"/>
      <c r="D16" s="261"/>
      <c r="E16" s="261"/>
      <c r="F16" s="261"/>
      <c r="G16" s="261"/>
      <c r="H16" s="261"/>
      <c r="I16" s="261"/>
      <c r="J16" s="261"/>
      <c r="K16" s="264"/>
      <c r="L16" s="265"/>
      <c r="M16" s="266"/>
      <c r="N16" s="267"/>
    </row>
    <row r="17" spans="1:14" ht="18.75" customHeight="1">
      <c r="A17" s="260"/>
      <c r="B17" s="261"/>
      <c r="C17" s="261"/>
      <c r="D17" s="261"/>
      <c r="E17" s="261"/>
      <c r="F17" s="261"/>
      <c r="G17" s="261"/>
      <c r="H17" s="261"/>
      <c r="I17" s="261"/>
      <c r="J17" s="261"/>
      <c r="K17" s="264"/>
      <c r="L17" s="265"/>
      <c r="M17" s="266"/>
      <c r="N17" s="267"/>
    </row>
    <row r="18" spans="1:14" ht="21.7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4"/>
      <c r="L18" s="265"/>
      <c r="M18" s="266"/>
      <c r="N18" s="267"/>
    </row>
    <row r="19" spans="1:14" ht="21" customHeight="1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4"/>
      <c r="L19" s="265"/>
      <c r="M19" s="266"/>
      <c r="N19" s="267"/>
    </row>
    <row r="20" spans="1:14" ht="21" customHeight="1">
      <c r="A20" s="260"/>
      <c r="B20" s="261"/>
      <c r="C20" s="261"/>
      <c r="D20" s="261"/>
      <c r="E20" s="261"/>
      <c r="F20" s="261"/>
      <c r="G20" s="261"/>
      <c r="H20" s="261"/>
      <c r="I20" s="261"/>
      <c r="J20" s="261"/>
      <c r="K20" s="264"/>
      <c r="L20" s="265"/>
      <c r="M20" s="266"/>
      <c r="N20" s="267"/>
    </row>
    <row r="21" spans="1:14" ht="18.75" customHeight="1" hidden="1">
      <c r="A21" s="260"/>
      <c r="B21" s="261"/>
      <c r="C21" s="261"/>
      <c r="D21" s="261"/>
      <c r="E21" s="261"/>
      <c r="F21" s="261"/>
      <c r="G21" s="261"/>
      <c r="H21" s="261"/>
      <c r="I21" s="261"/>
      <c r="J21" s="261"/>
      <c r="K21" s="264"/>
      <c r="L21" s="265"/>
      <c r="M21" s="266"/>
      <c r="N21" s="267"/>
    </row>
    <row r="22" spans="1:14" ht="18.75" customHeight="1">
      <c r="A22" s="260"/>
      <c r="B22" s="261"/>
      <c r="C22" s="261"/>
      <c r="D22" s="261"/>
      <c r="E22" s="261"/>
      <c r="F22" s="261"/>
      <c r="G22" s="261"/>
      <c r="H22" s="261"/>
      <c r="I22" s="261"/>
      <c r="J22" s="261"/>
      <c r="K22" s="264"/>
      <c r="L22" s="265"/>
      <c r="M22" s="266"/>
      <c r="N22" s="267"/>
    </row>
    <row r="23" spans="1:14" ht="9" customHeight="1">
      <c r="A23" s="260"/>
      <c r="B23" s="261"/>
      <c r="C23" s="261"/>
      <c r="D23" s="261"/>
      <c r="E23" s="261"/>
      <c r="F23" s="261"/>
      <c r="G23" s="268"/>
      <c r="H23" s="268"/>
      <c r="I23" s="268"/>
      <c r="J23" s="269"/>
      <c r="K23" s="264"/>
      <c r="L23" s="265"/>
      <c r="M23" s="266"/>
      <c r="N23" s="267"/>
    </row>
    <row r="24" spans="1:14" ht="34.5" customHeight="1">
      <c r="A24" s="270" t="s">
        <v>279</v>
      </c>
      <c r="B24" s="270"/>
      <c r="C24" s="270"/>
      <c r="D24" s="270"/>
      <c r="E24" s="270"/>
      <c r="F24" s="270"/>
      <c r="G24" s="271"/>
      <c r="H24" s="272" t="s">
        <v>290</v>
      </c>
      <c r="I24" s="272"/>
      <c r="J24" s="272"/>
      <c r="K24" s="257" t="s">
        <v>281</v>
      </c>
      <c r="L24" s="257"/>
      <c r="M24" s="258" t="s">
        <v>282</v>
      </c>
      <c r="N24" s="259" t="s">
        <v>283</v>
      </c>
    </row>
    <row r="25" spans="1:14" ht="16.5" customHeight="1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73" t="s">
        <v>291</v>
      </c>
      <c r="L25" s="273"/>
      <c r="M25" s="263">
        <f>Таблица!D6</f>
        <v>3292.9</v>
      </c>
      <c r="N25" s="263">
        <f>Таблица!F6</f>
        <v>3477.5</v>
      </c>
    </row>
    <row r="26" spans="1:14" ht="18.75" customHeight="1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73" t="s">
        <v>292</v>
      </c>
      <c r="L26" s="273"/>
      <c r="M26" s="263">
        <f>Таблица!D32</f>
        <v>2129.4</v>
      </c>
      <c r="N26" s="263">
        <f>Таблица!F32</f>
        <v>2263.3</v>
      </c>
    </row>
    <row r="27" spans="1:14" ht="18.75" customHeight="1">
      <c r="A27" s="260"/>
      <c r="B27" s="261"/>
      <c r="C27" s="261"/>
      <c r="D27" s="261"/>
      <c r="E27" s="261"/>
      <c r="F27" s="261"/>
      <c r="G27" s="261"/>
      <c r="H27" s="261"/>
      <c r="I27" s="261"/>
      <c r="J27" s="261"/>
      <c r="K27" s="273" t="s">
        <v>293</v>
      </c>
      <c r="L27" s="273"/>
      <c r="M27" s="263">
        <f>Таблица!D39</f>
        <v>847.6</v>
      </c>
      <c r="N27" s="263">
        <f>Таблица!F39</f>
        <v>847.6</v>
      </c>
    </row>
    <row r="28" spans="1:14" ht="17.25" customHeight="1">
      <c r="A28" s="260"/>
      <c r="B28" s="261"/>
      <c r="C28" s="261"/>
      <c r="D28" s="261"/>
      <c r="E28" s="261"/>
      <c r="F28" s="261"/>
      <c r="G28" s="261"/>
      <c r="H28" s="261"/>
      <c r="I28" s="261"/>
      <c r="J28" s="261"/>
      <c r="K28" s="273" t="s">
        <v>285</v>
      </c>
      <c r="L28" s="273"/>
      <c r="M28" s="263">
        <f>Таблица!D21</f>
        <v>5471.7</v>
      </c>
      <c r="N28" s="263">
        <f>Таблица!F21</f>
        <v>5770.7</v>
      </c>
    </row>
    <row r="29" spans="1:14" ht="18.75" customHeight="1">
      <c r="A29" s="260"/>
      <c r="B29" s="261"/>
      <c r="C29" s="261"/>
      <c r="D29" s="261"/>
      <c r="E29" s="261"/>
      <c r="F29" s="261"/>
      <c r="G29" s="261"/>
      <c r="H29" s="261"/>
      <c r="I29" s="261"/>
      <c r="J29" s="261"/>
      <c r="K29" s="273" t="s">
        <v>294</v>
      </c>
      <c r="L29" s="273"/>
      <c r="M29" s="263">
        <f>Таблица!D70</f>
        <v>4124.900000000001</v>
      </c>
      <c r="N29" s="263">
        <f>Таблица!F70</f>
        <v>4603.3</v>
      </c>
    </row>
    <row r="30" spans="1:14" ht="17.25" customHeight="1">
      <c r="A30" s="260"/>
      <c r="B30" s="261"/>
      <c r="C30" s="261"/>
      <c r="D30" s="261"/>
      <c r="E30" s="261"/>
      <c r="F30" s="261"/>
      <c r="G30" s="261"/>
      <c r="H30" s="261"/>
      <c r="I30" s="261"/>
      <c r="J30" s="261"/>
      <c r="K30" s="273" t="s">
        <v>294</v>
      </c>
      <c r="L30" s="273"/>
      <c r="M30" s="263">
        <f>Таблица!D70</f>
        <v>4124.900000000001</v>
      </c>
      <c r="N30" s="263">
        <f>Таблица!F70</f>
        <v>4603.3</v>
      </c>
    </row>
    <row r="31" spans="1:14" ht="17.25" customHeight="1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73" t="s">
        <v>295</v>
      </c>
      <c r="L31" s="273"/>
      <c r="M31" s="263">
        <f>Таблица!D64</f>
        <v>6178.900000000001</v>
      </c>
      <c r="N31" s="263">
        <f>Таблица!F64</f>
        <v>6542.900000000001</v>
      </c>
    </row>
    <row r="32" spans="1:14" ht="18.75" customHeight="1">
      <c r="A32" s="260"/>
      <c r="B32" s="261"/>
      <c r="C32" s="261"/>
      <c r="D32" s="261"/>
      <c r="E32" s="261"/>
      <c r="F32" s="261"/>
      <c r="G32" s="261"/>
      <c r="H32" s="261"/>
      <c r="I32" s="261"/>
      <c r="J32" s="261"/>
      <c r="K32" s="273" t="s">
        <v>296</v>
      </c>
      <c r="L32" s="273"/>
      <c r="M32" s="263">
        <f>Таблица!D64</f>
        <v>6178.900000000001</v>
      </c>
      <c r="N32" s="263">
        <f>Таблица!F64</f>
        <v>6542.900000000001</v>
      </c>
    </row>
    <row r="33" spans="1:14" ht="17.25" customHeight="1">
      <c r="A33" s="260"/>
      <c r="B33" s="261"/>
      <c r="C33" s="261"/>
      <c r="D33" s="261"/>
      <c r="E33" s="261"/>
      <c r="F33" s="261"/>
      <c r="G33" s="261"/>
      <c r="H33" s="261"/>
      <c r="I33" s="261"/>
      <c r="J33" s="261"/>
      <c r="K33" s="273" t="s">
        <v>297</v>
      </c>
      <c r="L33" s="273"/>
      <c r="M33" s="263">
        <f>Таблица!D54</f>
        <v>7667.400000000001</v>
      </c>
      <c r="N33" s="263">
        <f>Таблица!F54</f>
        <v>8092.5</v>
      </c>
    </row>
    <row r="34" spans="1:14" ht="17.25" customHeight="1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57" t="s">
        <v>289</v>
      </c>
      <c r="L34" s="257"/>
      <c r="M34" s="65">
        <f>M25+M26+M27+M28+M29+M30+M31+M32+M33</f>
        <v>40016.600000000006</v>
      </c>
      <c r="N34" s="65">
        <f>N25+N26+N27+N28+N29+N30+N31+N32+N33</f>
        <v>42744</v>
      </c>
    </row>
    <row r="35" spans="1:14" ht="18.75" customHeight="1">
      <c r="A35" s="260"/>
      <c r="B35" s="261"/>
      <c r="C35" s="261"/>
      <c r="D35" s="261"/>
      <c r="E35" s="261"/>
      <c r="F35" s="261"/>
      <c r="G35" s="261"/>
      <c r="H35" s="261"/>
      <c r="I35" s="261"/>
      <c r="J35" s="261"/>
      <c r="K35" s="87"/>
      <c r="L35" s="87"/>
      <c r="M35" s="87"/>
      <c r="N35" s="87"/>
    </row>
    <row r="36" spans="1:14" ht="18.75" customHeight="1">
      <c r="A36" s="260"/>
      <c r="B36" s="261"/>
      <c r="C36" s="261"/>
      <c r="D36" s="261"/>
      <c r="E36" s="261"/>
      <c r="F36" s="261"/>
      <c r="G36" s="261"/>
      <c r="H36" s="261"/>
      <c r="I36" s="261"/>
      <c r="J36" s="261"/>
      <c r="K36" s="87"/>
      <c r="L36" s="87"/>
      <c r="M36" s="87"/>
      <c r="N36" s="87"/>
    </row>
    <row r="37" spans="1:14" ht="17.25" customHeight="1">
      <c r="A37" s="260"/>
      <c r="B37" s="261"/>
      <c r="C37" s="261"/>
      <c r="D37" s="261"/>
      <c r="E37" s="261"/>
      <c r="F37" s="261"/>
      <c r="G37" s="261"/>
      <c r="H37" s="261"/>
      <c r="I37" s="261"/>
      <c r="J37" s="261"/>
      <c r="K37" s="87"/>
      <c r="L37" s="87"/>
      <c r="M37" s="87"/>
      <c r="N37" s="87"/>
    </row>
    <row r="38" spans="1:14" ht="17.25" customHeight="1">
      <c r="A38" s="260"/>
      <c r="B38" s="261"/>
      <c r="C38" s="261"/>
      <c r="D38" s="261"/>
      <c r="E38" s="261"/>
      <c r="F38" s="261"/>
      <c r="G38" s="261"/>
      <c r="H38" s="261"/>
      <c r="I38" s="261"/>
      <c r="J38" s="261"/>
      <c r="K38" s="87"/>
      <c r="L38" s="87"/>
      <c r="M38" s="87"/>
      <c r="N38" s="87"/>
    </row>
    <row r="39" spans="1:14" ht="15.75" customHeigh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87"/>
      <c r="L39" s="87"/>
      <c r="M39" s="87"/>
      <c r="N39" s="87"/>
    </row>
    <row r="40" spans="1:14" ht="18.75" customHeight="1">
      <c r="A40" s="260"/>
      <c r="B40" s="261"/>
      <c r="C40" s="261"/>
      <c r="D40" s="261"/>
      <c r="E40" s="261"/>
      <c r="F40" s="261"/>
      <c r="G40" s="261"/>
      <c r="H40" s="261"/>
      <c r="I40" s="261"/>
      <c r="J40" s="261"/>
      <c r="K40" s="87"/>
      <c r="L40" s="87"/>
      <c r="M40" s="87"/>
      <c r="N40" s="87"/>
    </row>
    <row r="41" spans="1:14" ht="17.25" customHeight="1">
      <c r="A41" s="260"/>
      <c r="B41" s="261"/>
      <c r="C41" s="261"/>
      <c r="D41" s="261"/>
      <c r="E41" s="261"/>
      <c r="F41" s="261"/>
      <c r="G41" s="261"/>
      <c r="H41" s="261"/>
      <c r="I41" s="261"/>
      <c r="J41" s="261"/>
      <c r="K41" s="87"/>
      <c r="L41" s="87"/>
      <c r="M41" s="87"/>
      <c r="N41" s="87"/>
    </row>
    <row r="42" spans="1:14" ht="18" customHeight="1">
      <c r="A42" s="260"/>
      <c r="B42" s="261"/>
      <c r="C42" s="261"/>
      <c r="D42" s="261"/>
      <c r="E42" s="261"/>
      <c r="F42" s="261"/>
      <c r="G42" s="261"/>
      <c r="H42" s="261"/>
      <c r="I42" s="261"/>
      <c r="J42" s="261"/>
      <c r="K42" s="87"/>
      <c r="L42" s="87"/>
      <c r="M42" s="87"/>
      <c r="N42" s="87"/>
    </row>
    <row r="43" spans="1:14" ht="29.25">
      <c r="A43" s="255" t="s">
        <v>279</v>
      </c>
      <c r="B43" s="255"/>
      <c r="C43" s="255"/>
      <c r="D43" s="255"/>
      <c r="E43" s="255"/>
      <c r="F43" s="255"/>
      <c r="G43" s="255"/>
      <c r="H43" s="272" t="s">
        <v>298</v>
      </c>
      <c r="I43" s="272"/>
      <c r="J43" s="272"/>
      <c r="K43" s="257" t="s">
        <v>281</v>
      </c>
      <c r="L43" s="257"/>
      <c r="M43" s="258" t="s">
        <v>282</v>
      </c>
      <c r="N43" s="259" t="s">
        <v>283</v>
      </c>
    </row>
    <row r="44" spans="1:14" ht="18" customHeight="1">
      <c r="A44" s="274"/>
      <c r="B44" s="52"/>
      <c r="C44" s="52"/>
      <c r="D44" s="52"/>
      <c r="E44" s="52"/>
      <c r="F44" s="52"/>
      <c r="G44" s="52"/>
      <c r="H44" s="52"/>
      <c r="I44" s="52"/>
      <c r="J44" s="52"/>
      <c r="K44" s="262" t="s">
        <v>299</v>
      </c>
      <c r="L44" s="262"/>
      <c r="M44" s="263">
        <f>Таблица!D5</f>
        <v>3047.2000000000003</v>
      </c>
      <c r="N44" s="263">
        <f>Таблица!F5</f>
        <v>3200.6</v>
      </c>
    </row>
    <row r="45" spans="1:14" ht="18" customHeight="1">
      <c r="A45" s="274"/>
      <c r="B45" s="52"/>
      <c r="C45" s="52"/>
      <c r="D45" s="52"/>
      <c r="E45" s="52"/>
      <c r="F45" s="52"/>
      <c r="G45" s="52"/>
      <c r="H45" s="52"/>
      <c r="I45" s="52"/>
      <c r="J45" s="52"/>
      <c r="K45" s="262" t="s">
        <v>300</v>
      </c>
      <c r="L45" s="262"/>
      <c r="M45" s="263">
        <f>Таблица!D24</f>
        <v>1099.8</v>
      </c>
      <c r="N45" s="263">
        <f>Таблица!F24</f>
        <v>1205.1000000000001</v>
      </c>
    </row>
    <row r="46" spans="1:14" ht="18" customHeight="1">
      <c r="A46" s="274"/>
      <c r="B46" s="52"/>
      <c r="C46" s="52"/>
      <c r="D46" s="52"/>
      <c r="E46" s="52"/>
      <c r="F46" s="52"/>
      <c r="G46" s="52"/>
      <c r="H46" s="52"/>
      <c r="I46" s="52"/>
      <c r="J46" s="52"/>
      <c r="K46" s="262" t="s">
        <v>301</v>
      </c>
      <c r="L46" s="262"/>
      <c r="M46" s="263">
        <f>Таблица!D39</f>
        <v>847.6</v>
      </c>
      <c r="N46" s="263">
        <f>M46</f>
        <v>847.6</v>
      </c>
    </row>
    <row r="47" spans="1:14" ht="18.75" customHeight="1">
      <c r="A47" s="274"/>
      <c r="B47" s="52"/>
      <c r="C47" s="52"/>
      <c r="D47" s="52"/>
      <c r="E47" s="52"/>
      <c r="F47" s="52"/>
      <c r="G47" s="52"/>
      <c r="H47" s="52"/>
      <c r="I47" s="52"/>
      <c r="J47" s="52"/>
      <c r="K47" s="262" t="s">
        <v>302</v>
      </c>
      <c r="L47" s="262"/>
      <c r="M47" s="263">
        <f>Таблица!D19</f>
        <v>3794.7000000000003</v>
      </c>
      <c r="N47" s="263">
        <f>Таблица!F19</f>
        <v>4018.3</v>
      </c>
    </row>
    <row r="48" spans="1:14" ht="18.75" customHeight="1">
      <c r="A48" s="274"/>
      <c r="B48" s="52"/>
      <c r="C48" s="52"/>
      <c r="D48" s="52"/>
      <c r="E48" s="52"/>
      <c r="F48" s="52"/>
      <c r="G48" s="52"/>
      <c r="H48" s="52"/>
      <c r="I48" s="52"/>
      <c r="J48" s="52"/>
      <c r="K48" s="262" t="s">
        <v>303</v>
      </c>
      <c r="L48" s="262"/>
      <c r="M48" s="263">
        <f>Таблица!D41</f>
        <v>1012.7</v>
      </c>
      <c r="N48" s="263">
        <f>Таблица!F41</f>
        <v>1012.7</v>
      </c>
    </row>
    <row r="49" spans="1:14" ht="19.5" customHeight="1">
      <c r="A49" s="274"/>
      <c r="B49" s="52"/>
      <c r="C49" s="52"/>
      <c r="D49" s="52"/>
      <c r="E49" s="52"/>
      <c r="F49" s="52"/>
      <c r="G49" s="52"/>
      <c r="H49" s="52"/>
      <c r="I49" s="52"/>
      <c r="J49" s="52"/>
      <c r="K49" s="262" t="s">
        <v>287</v>
      </c>
      <c r="L49" s="262"/>
      <c r="M49" s="263">
        <f>Таблица!D51</f>
        <v>9612.2</v>
      </c>
      <c r="N49" s="263">
        <f>Таблица!F51</f>
        <v>9930.7</v>
      </c>
    </row>
    <row r="50" spans="1:14" ht="18" customHeight="1">
      <c r="A50" s="274"/>
      <c r="B50" s="52"/>
      <c r="C50" s="52"/>
      <c r="D50" s="52"/>
      <c r="E50" s="52"/>
      <c r="F50" s="52"/>
      <c r="G50" s="52"/>
      <c r="H50" s="52"/>
      <c r="I50" s="52"/>
      <c r="J50" s="52"/>
      <c r="K50" s="262" t="s">
        <v>304</v>
      </c>
      <c r="L50" s="262"/>
      <c r="M50" s="263">
        <f>Таблица!D72</f>
        <v>4409.6</v>
      </c>
      <c r="N50" s="263">
        <f>Таблица!F72</f>
        <v>4837.3</v>
      </c>
    </row>
    <row r="51" spans="1:14" ht="18.75" customHeight="1">
      <c r="A51" s="274"/>
      <c r="B51" s="52"/>
      <c r="C51" s="52"/>
      <c r="D51" s="52"/>
      <c r="E51" s="52"/>
      <c r="F51" s="52"/>
      <c r="G51" s="52"/>
      <c r="H51" s="52"/>
      <c r="I51" s="52"/>
      <c r="J51" s="52"/>
      <c r="K51" s="262" t="s">
        <v>305</v>
      </c>
      <c r="L51" s="262"/>
      <c r="M51" s="263">
        <f>Таблица!D81</f>
        <v>2962.7000000000003</v>
      </c>
      <c r="N51" s="263">
        <f>Таблица!F81</f>
        <v>3266.9</v>
      </c>
    </row>
    <row r="52" spans="1:14" ht="18" customHeight="1">
      <c r="A52" s="274"/>
      <c r="B52" s="52"/>
      <c r="C52" s="52"/>
      <c r="D52" s="52"/>
      <c r="E52" s="52"/>
      <c r="F52" s="52"/>
      <c r="G52" s="52"/>
      <c r="H52" s="52"/>
      <c r="I52" s="52"/>
      <c r="J52" s="52"/>
      <c r="K52" s="257" t="s">
        <v>289</v>
      </c>
      <c r="L52" s="257"/>
      <c r="M52" s="65">
        <f>SUM(M44:M51)</f>
        <v>26786.5</v>
      </c>
      <c r="N52" s="65">
        <f>SUM(N44:N51)</f>
        <v>28319.2</v>
      </c>
    </row>
    <row r="53" spans="1:14" ht="17.25" customHeight="1">
      <c r="A53" s="274"/>
      <c r="B53" s="52"/>
      <c r="C53" s="52"/>
      <c r="D53" s="52"/>
      <c r="E53" s="52"/>
      <c r="F53" s="52"/>
      <c r="G53" s="52"/>
      <c r="H53" s="52"/>
      <c r="I53" s="52"/>
      <c r="J53" s="52"/>
      <c r="K53" s="275"/>
      <c r="L53" s="275"/>
      <c r="M53" s="275"/>
      <c r="N53" s="275"/>
    </row>
    <row r="54" spans="1:14" ht="18" customHeight="1">
      <c r="A54" s="274"/>
      <c r="B54" s="52"/>
      <c r="C54" s="52"/>
      <c r="D54" s="52"/>
      <c r="E54" s="52"/>
      <c r="F54" s="52"/>
      <c r="G54" s="52"/>
      <c r="H54" s="52"/>
      <c r="I54" s="52"/>
      <c r="J54" s="52"/>
      <c r="K54" s="275"/>
      <c r="L54" s="275"/>
      <c r="M54" s="275"/>
      <c r="N54" s="275"/>
    </row>
    <row r="55" spans="1:14" ht="18" customHeight="1">
      <c r="A55" s="274"/>
      <c r="B55" s="52"/>
      <c r="C55" s="52"/>
      <c r="D55" s="52"/>
      <c r="E55" s="52"/>
      <c r="F55" s="52"/>
      <c r="G55" s="52"/>
      <c r="H55" s="52"/>
      <c r="I55" s="52"/>
      <c r="J55" s="52"/>
      <c r="K55" s="275"/>
      <c r="L55" s="275"/>
      <c r="M55" s="275"/>
      <c r="N55" s="275"/>
    </row>
    <row r="56" spans="1:14" ht="17.25" customHeight="1">
      <c r="A56" s="274"/>
      <c r="B56" s="52"/>
      <c r="C56" s="52"/>
      <c r="D56" s="52"/>
      <c r="E56" s="52"/>
      <c r="F56" s="52"/>
      <c r="G56" s="52"/>
      <c r="H56" s="52"/>
      <c r="I56" s="52"/>
      <c r="J56" s="52"/>
      <c r="K56" s="275"/>
      <c r="L56" s="275"/>
      <c r="M56" s="275"/>
      <c r="N56" s="275"/>
    </row>
    <row r="57" spans="1:14" ht="17.25" customHeight="1">
      <c r="A57" s="274"/>
      <c r="B57" s="52"/>
      <c r="C57" s="52"/>
      <c r="D57" s="52"/>
      <c r="E57" s="52"/>
      <c r="F57" s="52"/>
      <c r="G57" s="52"/>
      <c r="H57" s="52"/>
      <c r="I57" s="52"/>
      <c r="J57" s="52"/>
      <c r="K57" s="275"/>
      <c r="L57" s="275"/>
      <c r="M57" s="275"/>
      <c r="N57" s="275"/>
    </row>
    <row r="58" spans="1:14" ht="18.75" customHeight="1">
      <c r="A58" s="274"/>
      <c r="B58" s="52"/>
      <c r="C58" s="52"/>
      <c r="D58" s="52"/>
      <c r="E58" s="52"/>
      <c r="F58" s="52"/>
      <c r="G58" s="52"/>
      <c r="H58" s="52"/>
      <c r="I58" s="52"/>
      <c r="J58" s="52"/>
      <c r="K58" s="275"/>
      <c r="L58" s="275"/>
      <c r="M58" s="275"/>
      <c r="N58" s="275"/>
    </row>
    <row r="59" spans="1:14" ht="18.75" customHeight="1">
      <c r="A59" s="274"/>
      <c r="B59" s="52"/>
      <c r="C59" s="52"/>
      <c r="D59" s="52"/>
      <c r="E59" s="52"/>
      <c r="F59" s="52"/>
      <c r="G59" s="52"/>
      <c r="H59" s="52"/>
      <c r="I59" s="52"/>
      <c r="J59" s="52"/>
      <c r="K59" s="275"/>
      <c r="L59" s="275"/>
      <c r="M59" s="275"/>
      <c r="N59" s="275"/>
    </row>
    <row r="60" spans="1:14" ht="17.25" customHeight="1">
      <c r="A60" s="274"/>
      <c r="B60" s="52"/>
      <c r="C60" s="52"/>
      <c r="D60" s="52"/>
      <c r="E60" s="52"/>
      <c r="F60" s="52"/>
      <c r="G60" s="52"/>
      <c r="H60" s="52"/>
      <c r="I60" s="52"/>
      <c r="J60" s="52"/>
      <c r="K60" s="275"/>
      <c r="L60" s="275"/>
      <c r="M60" s="275"/>
      <c r="N60" s="275"/>
    </row>
    <row r="61" spans="1:14" ht="19.5" customHeight="1">
      <c r="A61" s="274"/>
      <c r="B61" s="52"/>
      <c r="C61" s="52"/>
      <c r="D61" s="52"/>
      <c r="E61" s="52"/>
      <c r="F61" s="52"/>
      <c r="G61" s="52"/>
      <c r="H61" s="52"/>
      <c r="I61" s="52"/>
      <c r="J61" s="52"/>
      <c r="K61" s="275"/>
      <c r="L61" s="275"/>
      <c r="M61" s="275"/>
      <c r="N61" s="275"/>
    </row>
    <row r="62" spans="1:14" ht="18" customHeight="1">
      <c r="A62" s="274"/>
      <c r="B62" s="52"/>
      <c r="C62" s="52"/>
      <c r="D62" s="52"/>
      <c r="E62" s="52"/>
      <c r="F62" s="52"/>
      <c r="G62" s="52"/>
      <c r="H62" s="52"/>
      <c r="I62" s="52"/>
      <c r="J62" s="52"/>
      <c r="K62" s="275"/>
      <c r="L62" s="275"/>
      <c r="M62" s="275"/>
      <c r="N62" s="275"/>
    </row>
  </sheetData>
  <sheetProtection selectLockedCells="1" selectUnlockedCells="1"/>
  <mergeCells count="38">
    <mergeCell ref="A1:N1"/>
    <mergeCell ref="A2:N2"/>
    <mergeCell ref="A3:G3"/>
    <mergeCell ref="K3:L3"/>
    <mergeCell ref="K4:L4"/>
    <mergeCell ref="K5:L5"/>
    <mergeCell ref="K6:L6"/>
    <mergeCell ref="K7:L7"/>
    <mergeCell ref="K8:L8"/>
    <mergeCell ref="K9:L9"/>
    <mergeCell ref="G23:I23"/>
    <mergeCell ref="A24:F24"/>
    <mergeCell ref="H24:J24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N42"/>
    <mergeCell ref="A43:G43"/>
    <mergeCell ref="H43:J43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N62"/>
  </mergeCells>
  <printOptions/>
  <pageMargins left="0.7" right="0.7" top="0.75" bottom="0.75" header="0.5118055555555555" footer="0.5118055555555555"/>
  <pageSetup horizontalDpi="300" verticalDpi="300" orientation="portrait" paperSize="9" scale="6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50"/>
  </sheetPr>
  <dimension ref="A1:IV108"/>
  <sheetViews>
    <sheetView view="pageBreakPreview" zoomScaleSheetLayoutView="100" workbookViewId="0" topLeftCell="A1">
      <pane ySplit="3" topLeftCell="A4" activePane="bottomLeft" state="frozen"/>
      <selection pane="topLeft" activeCell="A1" sqref="A1"/>
      <selection pane="bottomLeft" activeCell="K6" sqref="K6"/>
    </sheetView>
  </sheetViews>
  <sheetFormatPr defaultColWidth="8.00390625" defaultRowHeight="12.75"/>
  <cols>
    <col min="1" max="1" width="30.25390625" style="276" customWidth="1"/>
    <col min="2" max="2" width="19.375" style="277" customWidth="1"/>
    <col min="3" max="3" width="9.00390625" style="24" hidden="1" customWidth="1"/>
    <col min="4" max="4" width="21.125" style="24" customWidth="1"/>
    <col min="5" max="5" width="9.00390625" style="24" hidden="1" customWidth="1"/>
    <col min="6" max="6" width="25.125" style="276" customWidth="1"/>
    <col min="7" max="8" width="9.00390625" style="276" hidden="1" customWidth="1"/>
    <col min="9" max="16384" width="9.125" style="276" customWidth="1"/>
  </cols>
  <sheetData>
    <row r="1" spans="1:256" ht="51.75" customHeight="1">
      <c r="A1" s="278"/>
      <c r="B1" s="278"/>
      <c r="C1" s="278"/>
      <c r="D1" s="278"/>
      <c r="E1" s="278"/>
      <c r="F1" s="278"/>
      <c r="G1" s="278"/>
      <c r="H1" s="27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73.5" customHeight="1">
      <c r="A2" s="279" t="s">
        <v>306</v>
      </c>
      <c r="B2" s="280" t="s">
        <v>3</v>
      </c>
      <c r="C2" s="281" t="s">
        <v>307</v>
      </c>
      <c r="D2" s="282" t="s">
        <v>308</v>
      </c>
      <c r="E2" s="283" t="s">
        <v>9</v>
      </c>
      <c r="F2" s="284" t="s">
        <v>308</v>
      </c>
      <c r="G2" s="285" t="s">
        <v>309</v>
      </c>
      <c r="H2" s="279" t="s">
        <v>310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">
      <c r="A3" s="279"/>
      <c r="B3" s="280"/>
      <c r="C3" s="281"/>
      <c r="D3" s="282"/>
      <c r="E3" s="283"/>
      <c r="F3" s="284"/>
      <c r="G3" s="286">
        <v>1.3</v>
      </c>
      <c r="H3" s="287">
        <v>0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88" t="s">
        <v>311</v>
      </c>
      <c r="B4" s="289" t="s">
        <v>11</v>
      </c>
      <c r="C4" s="290">
        <v>2194</v>
      </c>
      <c r="D4" s="291">
        <f aca="true" t="shared" si="0" ref="D4:D108">C4*$G$3*(1-$H$3)</f>
        <v>2852.2000000000003</v>
      </c>
      <c r="E4" s="290">
        <v>2301</v>
      </c>
      <c r="F4" s="291">
        <f aca="true" t="shared" si="1" ref="F4:F108">E4*$G$3*(1-$H$3)</f>
        <v>2991.3</v>
      </c>
      <c r="G4" s="292"/>
      <c r="H4" s="29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294" t="s">
        <v>311</v>
      </c>
      <c r="B5" s="295" t="s">
        <v>14</v>
      </c>
      <c r="C5" s="296">
        <v>2344</v>
      </c>
      <c r="D5" s="297">
        <f t="shared" si="0"/>
        <v>3047.2000000000003</v>
      </c>
      <c r="E5" s="296">
        <v>2462</v>
      </c>
      <c r="F5" s="297">
        <f t="shared" si="1"/>
        <v>3200.6</v>
      </c>
      <c r="G5" s="292"/>
      <c r="H5" s="29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>
      <c r="A6" s="294" t="s">
        <v>311</v>
      </c>
      <c r="B6" s="295" t="s">
        <v>16</v>
      </c>
      <c r="C6" s="296">
        <v>2533</v>
      </c>
      <c r="D6" s="297">
        <f t="shared" si="0"/>
        <v>3292.9</v>
      </c>
      <c r="E6" s="296">
        <v>2675</v>
      </c>
      <c r="F6" s="297">
        <f t="shared" si="1"/>
        <v>3477.5</v>
      </c>
      <c r="G6" s="292"/>
      <c r="H6" s="29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294" t="s">
        <v>311</v>
      </c>
      <c r="B7" s="295" t="s">
        <v>18</v>
      </c>
      <c r="C7" s="296">
        <v>2858</v>
      </c>
      <c r="D7" s="297">
        <f t="shared" si="0"/>
        <v>3715.4</v>
      </c>
      <c r="E7" s="296">
        <v>2995</v>
      </c>
      <c r="F7" s="297">
        <f t="shared" si="1"/>
        <v>3893.5</v>
      </c>
      <c r="G7" s="292"/>
      <c r="H7" s="29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294" t="s">
        <v>312</v>
      </c>
      <c r="B8" s="295" t="s">
        <v>36</v>
      </c>
      <c r="C8" s="296">
        <v>1742</v>
      </c>
      <c r="D8" s="297">
        <f t="shared" si="0"/>
        <v>2264.6</v>
      </c>
      <c r="E8" s="296">
        <v>1882</v>
      </c>
      <c r="F8" s="297">
        <f t="shared" si="1"/>
        <v>2446.6</v>
      </c>
      <c r="G8" s="292"/>
      <c r="H8" s="29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298" t="s">
        <v>313</v>
      </c>
      <c r="B9" s="295" t="s">
        <v>314</v>
      </c>
      <c r="C9" s="296">
        <v>3589</v>
      </c>
      <c r="D9" s="297">
        <f t="shared" si="0"/>
        <v>4665.7</v>
      </c>
      <c r="E9" s="296">
        <v>3889</v>
      </c>
      <c r="F9" s="297">
        <f t="shared" si="1"/>
        <v>5055.7</v>
      </c>
      <c r="G9" s="292"/>
      <c r="H9" s="29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298" t="s">
        <v>313</v>
      </c>
      <c r="B10" s="295" t="s">
        <v>315</v>
      </c>
      <c r="C10" s="296">
        <v>3332</v>
      </c>
      <c r="D10" s="297">
        <f t="shared" si="0"/>
        <v>4331.6</v>
      </c>
      <c r="E10" s="296">
        <v>3722</v>
      </c>
      <c r="F10" s="297">
        <f t="shared" si="1"/>
        <v>4838.6</v>
      </c>
      <c r="G10" s="292"/>
      <c r="H10" s="29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298" t="s">
        <v>313</v>
      </c>
      <c r="B11" s="295" t="s">
        <v>316</v>
      </c>
      <c r="C11" s="296">
        <v>4273</v>
      </c>
      <c r="D11" s="297">
        <f t="shared" si="0"/>
        <v>5554.900000000001</v>
      </c>
      <c r="E11" s="296">
        <v>4495</v>
      </c>
      <c r="F11" s="297">
        <f t="shared" si="1"/>
        <v>5843.5</v>
      </c>
      <c r="G11" s="292"/>
      <c r="H11" s="29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 s="298" t="s">
        <v>313</v>
      </c>
      <c r="B12" s="295" t="s">
        <v>317</v>
      </c>
      <c r="C12" s="296">
        <v>4595</v>
      </c>
      <c r="D12" s="297">
        <f t="shared" si="0"/>
        <v>5973.5</v>
      </c>
      <c r="E12" s="296">
        <v>4977</v>
      </c>
      <c r="F12" s="297">
        <f t="shared" si="1"/>
        <v>6470.1</v>
      </c>
      <c r="G12" s="292"/>
      <c r="H12" s="29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294" t="s">
        <v>318</v>
      </c>
      <c r="B13" s="295" t="s">
        <v>39</v>
      </c>
      <c r="C13" s="296">
        <v>3244</v>
      </c>
      <c r="D13" s="297">
        <f t="shared" si="0"/>
        <v>4217.2</v>
      </c>
      <c r="E13" s="296">
        <v>3513</v>
      </c>
      <c r="F13" s="297">
        <f t="shared" si="1"/>
        <v>4566.900000000001</v>
      </c>
      <c r="G13" s="292"/>
      <c r="H13" s="29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294" t="s">
        <v>311</v>
      </c>
      <c r="B14" s="295" t="s">
        <v>20</v>
      </c>
      <c r="C14" s="296">
        <v>2012</v>
      </c>
      <c r="D14" s="297">
        <f t="shared" si="0"/>
        <v>2615.6</v>
      </c>
      <c r="E14" s="296">
        <v>2114</v>
      </c>
      <c r="F14" s="297">
        <f t="shared" si="1"/>
        <v>2748.2000000000003</v>
      </c>
      <c r="G14" s="292"/>
      <c r="H14" s="29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 s="294" t="s">
        <v>319</v>
      </c>
      <c r="B15" s="295" t="s">
        <v>22</v>
      </c>
      <c r="C15" s="296">
        <v>2123</v>
      </c>
      <c r="D15" s="297">
        <f t="shared" si="0"/>
        <v>2759.9</v>
      </c>
      <c r="E15" s="296">
        <v>2229</v>
      </c>
      <c r="F15" s="297">
        <f t="shared" si="1"/>
        <v>2897.7000000000003</v>
      </c>
      <c r="G15" s="292"/>
      <c r="H15" s="29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 s="294" t="s">
        <v>319</v>
      </c>
      <c r="B16" s="295" t="s">
        <v>24</v>
      </c>
      <c r="C16" s="296">
        <v>2266</v>
      </c>
      <c r="D16" s="297">
        <f t="shared" si="0"/>
        <v>2945.8</v>
      </c>
      <c r="E16" s="296">
        <v>2428</v>
      </c>
      <c r="F16" s="297">
        <f t="shared" si="1"/>
        <v>3156.4</v>
      </c>
      <c r="G16" s="292"/>
      <c r="H16" s="29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 s="299" t="s">
        <v>320</v>
      </c>
      <c r="B17" s="295" t="s">
        <v>42</v>
      </c>
      <c r="C17" s="296">
        <v>3500</v>
      </c>
      <c r="D17" s="297">
        <f t="shared" si="0"/>
        <v>4550</v>
      </c>
      <c r="E17" s="296">
        <v>3852</v>
      </c>
      <c r="F17" s="297">
        <f t="shared" si="1"/>
        <v>5007.6</v>
      </c>
      <c r="G17" s="292"/>
      <c r="H17" s="29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>
      <c r="A18" s="299" t="s">
        <v>321</v>
      </c>
      <c r="B18" s="295" t="s">
        <v>45</v>
      </c>
      <c r="C18" s="296">
        <v>3664</v>
      </c>
      <c r="D18" s="297">
        <f t="shared" si="0"/>
        <v>4763.2</v>
      </c>
      <c r="E18" s="296">
        <v>4037</v>
      </c>
      <c r="F18" s="297">
        <f t="shared" si="1"/>
        <v>5248.1</v>
      </c>
      <c r="G18" s="292"/>
      <c r="H18" s="29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>
      <c r="A19" s="294" t="s">
        <v>322</v>
      </c>
      <c r="B19" s="295" t="s">
        <v>48</v>
      </c>
      <c r="C19" s="296">
        <v>2919</v>
      </c>
      <c r="D19" s="297">
        <f t="shared" si="0"/>
        <v>3794.7000000000003</v>
      </c>
      <c r="E19" s="296">
        <v>3091</v>
      </c>
      <c r="F19" s="297">
        <f t="shared" si="1"/>
        <v>4018.3</v>
      </c>
      <c r="G19" s="292"/>
      <c r="H19" s="29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 s="294" t="s">
        <v>323</v>
      </c>
      <c r="B20" s="295" t="s">
        <v>51</v>
      </c>
      <c r="C20" s="296">
        <v>3508</v>
      </c>
      <c r="D20" s="297">
        <f t="shared" si="0"/>
        <v>4560.400000000001</v>
      </c>
      <c r="E20" s="296">
        <v>3688</v>
      </c>
      <c r="F20" s="297">
        <f t="shared" si="1"/>
        <v>4794.400000000001</v>
      </c>
      <c r="G20" s="292"/>
      <c r="H20" s="29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 s="294" t="s">
        <v>324</v>
      </c>
      <c r="B21" s="295" t="s">
        <v>247</v>
      </c>
      <c r="C21" s="296">
        <v>4209</v>
      </c>
      <c r="D21" s="297">
        <f t="shared" si="0"/>
        <v>5471.7</v>
      </c>
      <c r="E21" s="296">
        <v>4439</v>
      </c>
      <c r="F21" s="297">
        <f t="shared" si="1"/>
        <v>5770.7</v>
      </c>
      <c r="G21" s="292"/>
      <c r="H21" s="293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>
      <c r="A22" s="294" t="s">
        <v>324</v>
      </c>
      <c r="B22" s="295" t="s">
        <v>250</v>
      </c>
      <c r="C22" s="296">
        <v>4240</v>
      </c>
      <c r="D22" s="297">
        <f t="shared" si="0"/>
        <v>5512</v>
      </c>
      <c r="E22" s="296">
        <v>4748</v>
      </c>
      <c r="F22" s="297">
        <f t="shared" si="1"/>
        <v>6172.400000000001</v>
      </c>
      <c r="G22" s="292"/>
      <c r="H22" s="29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294" t="s">
        <v>246</v>
      </c>
      <c r="B23" s="295" t="s">
        <v>253</v>
      </c>
      <c r="C23" s="296">
        <v>4318</v>
      </c>
      <c r="D23" s="300">
        <f t="shared" si="0"/>
        <v>5613.400000000001</v>
      </c>
      <c r="E23" s="296">
        <v>4825</v>
      </c>
      <c r="F23" s="300">
        <f t="shared" si="1"/>
        <v>6272.5</v>
      </c>
      <c r="G23" s="292"/>
      <c r="H23" s="29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294" t="s">
        <v>325</v>
      </c>
      <c r="B24" s="295" t="s">
        <v>326</v>
      </c>
      <c r="C24" s="296">
        <v>846</v>
      </c>
      <c r="D24" s="297">
        <f t="shared" si="0"/>
        <v>1099.8</v>
      </c>
      <c r="E24" s="296">
        <v>927</v>
      </c>
      <c r="F24" s="297">
        <f t="shared" si="1"/>
        <v>1205.1000000000001</v>
      </c>
      <c r="G24" s="292"/>
      <c r="H24" s="29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294" t="s">
        <v>325</v>
      </c>
      <c r="B25" s="295" t="s">
        <v>327</v>
      </c>
      <c r="C25" s="296">
        <v>675</v>
      </c>
      <c r="D25" s="297">
        <f t="shared" si="0"/>
        <v>877.5</v>
      </c>
      <c r="E25" s="296">
        <v>753</v>
      </c>
      <c r="F25" s="297">
        <f t="shared" si="1"/>
        <v>978.9</v>
      </c>
      <c r="G25" s="292"/>
      <c r="H25" s="293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294" t="s">
        <v>325</v>
      </c>
      <c r="B26" s="295" t="s">
        <v>328</v>
      </c>
      <c r="C26" s="296">
        <v>961</v>
      </c>
      <c r="D26" s="297">
        <f t="shared" si="0"/>
        <v>1249.3</v>
      </c>
      <c r="E26" s="296">
        <v>1041</v>
      </c>
      <c r="F26" s="297">
        <f t="shared" si="1"/>
        <v>1353.3</v>
      </c>
      <c r="G26" s="292"/>
      <c r="H26" s="293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294" t="s">
        <v>325</v>
      </c>
      <c r="B27" s="295" t="s">
        <v>329</v>
      </c>
      <c r="C27" s="296">
        <v>771</v>
      </c>
      <c r="D27" s="297">
        <f t="shared" si="0"/>
        <v>1002.3000000000001</v>
      </c>
      <c r="E27" s="296">
        <v>832</v>
      </c>
      <c r="F27" s="297">
        <f t="shared" si="1"/>
        <v>1081.6000000000001</v>
      </c>
      <c r="G27" s="292"/>
      <c r="H27" s="293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294" t="s">
        <v>325</v>
      </c>
      <c r="B28" s="295" t="s">
        <v>330</v>
      </c>
      <c r="C28" s="296">
        <v>1372</v>
      </c>
      <c r="D28" s="297">
        <f t="shared" si="0"/>
        <v>1783.6000000000001</v>
      </c>
      <c r="E28" s="296">
        <v>1458</v>
      </c>
      <c r="F28" s="297">
        <f t="shared" si="1"/>
        <v>1895.4</v>
      </c>
      <c r="G28" s="292"/>
      <c r="H28" s="293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294" t="s">
        <v>325</v>
      </c>
      <c r="B29" s="295" t="s">
        <v>331</v>
      </c>
      <c r="C29" s="296">
        <v>1896</v>
      </c>
      <c r="D29" s="297">
        <f t="shared" si="0"/>
        <v>2464.8</v>
      </c>
      <c r="E29" s="296">
        <v>2124</v>
      </c>
      <c r="F29" s="297">
        <f t="shared" si="1"/>
        <v>2761.2000000000003</v>
      </c>
      <c r="G29" s="292"/>
      <c r="H29" s="29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294" t="s">
        <v>325</v>
      </c>
      <c r="B30" s="295" t="s">
        <v>332</v>
      </c>
      <c r="C30" s="296">
        <v>1984</v>
      </c>
      <c r="D30" s="297">
        <f t="shared" si="0"/>
        <v>2579.2000000000003</v>
      </c>
      <c r="E30" s="296">
        <v>2089</v>
      </c>
      <c r="F30" s="297">
        <f t="shared" si="1"/>
        <v>2715.7000000000003</v>
      </c>
      <c r="G30" s="292"/>
      <c r="H30" s="29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294" t="s">
        <v>325</v>
      </c>
      <c r="B31" s="295" t="s">
        <v>333</v>
      </c>
      <c r="C31" s="296">
        <v>1278</v>
      </c>
      <c r="D31" s="297">
        <f t="shared" si="0"/>
        <v>1661.4</v>
      </c>
      <c r="E31" s="296">
        <v>1468</v>
      </c>
      <c r="F31" s="297">
        <f t="shared" si="1"/>
        <v>1908.4</v>
      </c>
      <c r="G31" s="292"/>
      <c r="H31" s="29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294" t="s">
        <v>325</v>
      </c>
      <c r="B32" s="295" t="s">
        <v>84</v>
      </c>
      <c r="C32" s="296">
        <v>1638</v>
      </c>
      <c r="D32" s="297">
        <f t="shared" si="0"/>
        <v>2129.4</v>
      </c>
      <c r="E32" s="296">
        <v>1741</v>
      </c>
      <c r="F32" s="297">
        <f t="shared" si="1"/>
        <v>2263.3</v>
      </c>
      <c r="G32" s="292"/>
      <c r="H32" s="293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294" t="s">
        <v>334</v>
      </c>
      <c r="B33" s="295" t="s">
        <v>91</v>
      </c>
      <c r="C33" s="296">
        <v>1111</v>
      </c>
      <c r="D33" s="297">
        <f t="shared" si="0"/>
        <v>1444.3</v>
      </c>
      <c r="E33" s="296">
        <v>1246</v>
      </c>
      <c r="F33" s="297">
        <f t="shared" si="1"/>
        <v>1619.8</v>
      </c>
      <c r="G33" s="292"/>
      <c r="H33" s="29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 s="294" t="s">
        <v>334</v>
      </c>
      <c r="B34" s="295" t="s">
        <v>94</v>
      </c>
      <c r="C34" s="296">
        <v>1436</v>
      </c>
      <c r="D34" s="297">
        <f t="shared" si="0"/>
        <v>1866.8</v>
      </c>
      <c r="E34" s="296">
        <v>1602</v>
      </c>
      <c r="F34" s="297">
        <f t="shared" si="1"/>
        <v>2082.6</v>
      </c>
      <c r="G34" s="292"/>
      <c r="H34" s="29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294" t="s">
        <v>334</v>
      </c>
      <c r="B35" s="295" t="s">
        <v>96</v>
      </c>
      <c r="C35" s="296">
        <v>1431</v>
      </c>
      <c r="D35" s="297">
        <f t="shared" si="0"/>
        <v>1860.3</v>
      </c>
      <c r="E35" s="296">
        <v>1553</v>
      </c>
      <c r="F35" s="297">
        <f t="shared" si="1"/>
        <v>2018.9</v>
      </c>
      <c r="G35" s="292"/>
      <c r="H35" s="29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294" t="s">
        <v>334</v>
      </c>
      <c r="B36" s="295" t="s">
        <v>98</v>
      </c>
      <c r="C36" s="296">
        <v>1552</v>
      </c>
      <c r="D36" s="297">
        <f t="shared" si="0"/>
        <v>2017.6000000000001</v>
      </c>
      <c r="E36" s="296">
        <v>1673</v>
      </c>
      <c r="F36" s="297">
        <f t="shared" si="1"/>
        <v>2174.9</v>
      </c>
      <c r="G36" s="292"/>
      <c r="H36" s="29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294" t="s">
        <v>114</v>
      </c>
      <c r="B37" s="295" t="s">
        <v>115</v>
      </c>
      <c r="C37" s="296">
        <v>795</v>
      </c>
      <c r="D37" s="297">
        <f t="shared" si="0"/>
        <v>1033.5</v>
      </c>
      <c r="E37" s="296">
        <v>886</v>
      </c>
      <c r="F37" s="297">
        <f t="shared" si="1"/>
        <v>1151.8</v>
      </c>
      <c r="G37" s="292"/>
      <c r="H37" s="29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299" t="s">
        <v>335</v>
      </c>
      <c r="B38" s="295" t="s">
        <v>111</v>
      </c>
      <c r="C38" s="296">
        <v>1396</v>
      </c>
      <c r="D38" s="297">
        <f t="shared" si="0"/>
        <v>1814.8</v>
      </c>
      <c r="E38" s="296">
        <v>1607</v>
      </c>
      <c r="F38" s="297">
        <f t="shared" si="1"/>
        <v>2089.1</v>
      </c>
      <c r="G38" s="292"/>
      <c r="H38" s="29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>
      <c r="A39" s="299" t="s">
        <v>336</v>
      </c>
      <c r="B39" s="301" t="s">
        <v>337</v>
      </c>
      <c r="C39" s="296">
        <v>652</v>
      </c>
      <c r="D39" s="297">
        <f t="shared" si="0"/>
        <v>847.6</v>
      </c>
      <c r="E39" s="296">
        <v>652</v>
      </c>
      <c r="F39" s="297">
        <f t="shared" si="1"/>
        <v>847.6</v>
      </c>
      <c r="G39" s="292"/>
      <c r="H39" s="29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299" t="s">
        <v>338</v>
      </c>
      <c r="B40" s="295" t="s">
        <v>339</v>
      </c>
      <c r="C40" s="296">
        <v>609</v>
      </c>
      <c r="D40" s="297">
        <f t="shared" si="0"/>
        <v>791.7</v>
      </c>
      <c r="E40" s="296">
        <v>646</v>
      </c>
      <c r="F40" s="297">
        <f t="shared" si="1"/>
        <v>839.8000000000001</v>
      </c>
      <c r="G40" s="292"/>
      <c r="H40" s="29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>
      <c r="A41" s="299" t="s">
        <v>122</v>
      </c>
      <c r="B41" s="301" t="s">
        <v>340</v>
      </c>
      <c r="C41" s="296">
        <v>779</v>
      </c>
      <c r="D41" s="297">
        <f t="shared" si="0"/>
        <v>1012.7</v>
      </c>
      <c r="E41" s="296">
        <v>779</v>
      </c>
      <c r="F41" s="297">
        <f t="shared" si="1"/>
        <v>1012.7</v>
      </c>
      <c r="G41" s="292"/>
      <c r="H41" s="29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>
      <c r="A42" s="299" t="s">
        <v>341</v>
      </c>
      <c r="B42" s="295" t="s">
        <v>342</v>
      </c>
      <c r="C42" s="296">
        <v>637</v>
      </c>
      <c r="D42" s="297">
        <f t="shared" si="0"/>
        <v>828.1</v>
      </c>
      <c r="E42" s="296">
        <v>734</v>
      </c>
      <c r="F42" s="297">
        <f t="shared" si="1"/>
        <v>954.2</v>
      </c>
      <c r="G42" s="292"/>
      <c r="H42" s="29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>
      <c r="A43" s="299" t="s">
        <v>341</v>
      </c>
      <c r="B43" s="295" t="s">
        <v>343</v>
      </c>
      <c r="C43" s="296">
        <v>1056</v>
      </c>
      <c r="D43" s="297">
        <f t="shared" si="0"/>
        <v>1372.8</v>
      </c>
      <c r="E43" s="296">
        <v>1122</v>
      </c>
      <c r="F43" s="297">
        <f t="shared" si="1"/>
        <v>1458.6000000000001</v>
      </c>
      <c r="G43" s="292"/>
      <c r="H43" s="29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>
      <c r="A44" s="299" t="s">
        <v>341</v>
      </c>
      <c r="B44" s="295" t="s">
        <v>344</v>
      </c>
      <c r="C44" s="296">
        <v>945</v>
      </c>
      <c r="D44" s="297">
        <f t="shared" si="0"/>
        <v>1228.5</v>
      </c>
      <c r="E44" s="296">
        <v>1014</v>
      </c>
      <c r="F44" s="297">
        <f t="shared" si="1"/>
        <v>1318.2</v>
      </c>
      <c r="G44" s="292"/>
      <c r="H44" s="29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299" t="s">
        <v>341</v>
      </c>
      <c r="B45" s="295" t="s">
        <v>345</v>
      </c>
      <c r="C45" s="296">
        <v>817</v>
      </c>
      <c r="D45" s="297">
        <f t="shared" si="0"/>
        <v>1062.1000000000001</v>
      </c>
      <c r="E45" s="296">
        <v>874</v>
      </c>
      <c r="F45" s="297">
        <f t="shared" si="1"/>
        <v>1136.2</v>
      </c>
      <c r="G45" s="292"/>
      <c r="H45" s="29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>
      <c r="A46" s="299" t="s">
        <v>346</v>
      </c>
      <c r="B46" s="295" t="s">
        <v>268</v>
      </c>
      <c r="C46" s="296">
        <v>4000</v>
      </c>
      <c r="D46" s="297">
        <f t="shared" si="0"/>
        <v>5200</v>
      </c>
      <c r="E46" s="296">
        <v>4200</v>
      </c>
      <c r="F46" s="297">
        <f t="shared" si="1"/>
        <v>5460</v>
      </c>
      <c r="G46" s="292"/>
      <c r="H46" s="29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>
      <c r="A47" s="299" t="s">
        <v>346</v>
      </c>
      <c r="B47" s="295" t="s">
        <v>271</v>
      </c>
      <c r="C47" s="296">
        <v>5818</v>
      </c>
      <c r="D47" s="297">
        <f t="shared" si="0"/>
        <v>7563.400000000001</v>
      </c>
      <c r="E47" s="296">
        <v>6292</v>
      </c>
      <c r="F47" s="297">
        <f t="shared" si="1"/>
        <v>8179.6</v>
      </c>
      <c r="G47" s="292"/>
      <c r="H47" s="29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>
      <c r="A48" s="299" t="s">
        <v>267</v>
      </c>
      <c r="B48" s="295" t="s">
        <v>347</v>
      </c>
      <c r="C48" s="296">
        <v>7262</v>
      </c>
      <c r="D48" s="297">
        <f t="shared" si="0"/>
        <v>9440.6</v>
      </c>
      <c r="E48" s="296">
        <v>7262</v>
      </c>
      <c r="F48" s="297">
        <f t="shared" si="1"/>
        <v>9440.6</v>
      </c>
      <c r="G48" s="292"/>
      <c r="H48" s="293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294" t="s">
        <v>348</v>
      </c>
      <c r="B49" s="295" t="s">
        <v>147</v>
      </c>
      <c r="C49" s="296">
        <v>3534</v>
      </c>
      <c r="D49" s="297">
        <f t="shared" si="0"/>
        <v>4594.2</v>
      </c>
      <c r="E49" s="296">
        <v>3697</v>
      </c>
      <c r="F49" s="297">
        <f t="shared" si="1"/>
        <v>4806.1</v>
      </c>
      <c r="G49" s="292"/>
      <c r="H49" s="29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>
      <c r="A50" s="294" t="s">
        <v>198</v>
      </c>
      <c r="B50" s="295" t="s">
        <v>199</v>
      </c>
      <c r="C50" s="296">
        <v>4716</v>
      </c>
      <c r="D50" s="297">
        <f t="shared" si="0"/>
        <v>6130.8</v>
      </c>
      <c r="E50" s="296">
        <v>4961</v>
      </c>
      <c r="F50" s="297">
        <f t="shared" si="1"/>
        <v>6449.3</v>
      </c>
      <c r="G50" s="292"/>
      <c r="H50" s="293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294" t="s">
        <v>349</v>
      </c>
      <c r="B51" s="295" t="s">
        <v>203</v>
      </c>
      <c r="C51" s="296">
        <v>7394</v>
      </c>
      <c r="D51" s="297">
        <f t="shared" si="0"/>
        <v>9612.2</v>
      </c>
      <c r="E51" s="296">
        <v>7639</v>
      </c>
      <c r="F51" s="297">
        <f t="shared" si="1"/>
        <v>9930.7</v>
      </c>
      <c r="G51" s="292"/>
      <c r="H51" s="29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>
      <c r="A52" s="294" t="s">
        <v>349</v>
      </c>
      <c r="B52" s="295" t="s">
        <v>205</v>
      </c>
      <c r="C52" s="296">
        <v>6150</v>
      </c>
      <c r="D52" s="297">
        <f t="shared" si="0"/>
        <v>7995</v>
      </c>
      <c r="E52" s="296">
        <v>6459</v>
      </c>
      <c r="F52" s="297">
        <f t="shared" si="1"/>
        <v>8396.7</v>
      </c>
      <c r="G52" s="292"/>
      <c r="H52" s="29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>
      <c r="A53" s="294" t="s">
        <v>349</v>
      </c>
      <c r="B53" s="295" t="s">
        <v>208</v>
      </c>
      <c r="C53" s="296">
        <v>7068</v>
      </c>
      <c r="D53" s="297">
        <f t="shared" si="0"/>
        <v>9188.4</v>
      </c>
      <c r="E53" s="296">
        <v>7313</v>
      </c>
      <c r="F53" s="297">
        <f t="shared" si="1"/>
        <v>9506.9</v>
      </c>
      <c r="G53" s="292"/>
      <c r="H53" s="29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>
      <c r="A54" s="294" t="s">
        <v>349</v>
      </c>
      <c r="B54" s="295" t="s">
        <v>211</v>
      </c>
      <c r="C54" s="296">
        <v>5898</v>
      </c>
      <c r="D54" s="297">
        <f t="shared" si="0"/>
        <v>7667.400000000001</v>
      </c>
      <c r="E54" s="296">
        <v>6225</v>
      </c>
      <c r="F54" s="297">
        <f t="shared" si="1"/>
        <v>8092.5</v>
      </c>
      <c r="G54" s="292"/>
      <c r="H54" s="293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>
      <c r="A55" s="294" t="s">
        <v>349</v>
      </c>
      <c r="B55" s="295" t="s">
        <v>212</v>
      </c>
      <c r="C55" s="296">
        <v>4968</v>
      </c>
      <c r="D55" s="297">
        <f t="shared" si="0"/>
        <v>6458.400000000001</v>
      </c>
      <c r="E55" s="296">
        <v>5195</v>
      </c>
      <c r="F55" s="297">
        <f t="shared" si="1"/>
        <v>6753.5</v>
      </c>
      <c r="G55" s="292"/>
      <c r="H55" s="29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>
      <c r="A56" s="294" t="s">
        <v>349</v>
      </c>
      <c r="B56" s="295" t="s">
        <v>213</v>
      </c>
      <c r="C56" s="296">
        <v>7320</v>
      </c>
      <c r="D56" s="297">
        <f t="shared" si="0"/>
        <v>9516</v>
      </c>
      <c r="E56" s="296">
        <v>7547</v>
      </c>
      <c r="F56" s="297">
        <f t="shared" si="1"/>
        <v>9811.1</v>
      </c>
      <c r="G56" s="292"/>
      <c r="H56" s="29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294" t="s">
        <v>349</v>
      </c>
      <c r="B57" s="295" t="s">
        <v>214</v>
      </c>
      <c r="C57" s="296">
        <v>6150</v>
      </c>
      <c r="D57" s="297">
        <f t="shared" si="0"/>
        <v>7995</v>
      </c>
      <c r="E57" s="296">
        <v>6459</v>
      </c>
      <c r="F57" s="297">
        <f t="shared" si="1"/>
        <v>8396.7</v>
      </c>
      <c r="G57" s="292"/>
      <c r="H57" s="293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.75">
      <c r="A58" s="294" t="s">
        <v>349</v>
      </c>
      <c r="B58" s="295" t="s">
        <v>215</v>
      </c>
      <c r="C58" s="296">
        <v>5642</v>
      </c>
      <c r="D58" s="297">
        <f t="shared" si="0"/>
        <v>7334.6</v>
      </c>
      <c r="E58" s="296">
        <v>5935</v>
      </c>
      <c r="F58" s="297">
        <f t="shared" si="1"/>
        <v>7715.5</v>
      </c>
      <c r="G58" s="292"/>
      <c r="H58" s="29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>
      <c r="A59" s="294" t="s">
        <v>349</v>
      </c>
      <c r="B59" s="295" t="s">
        <v>350</v>
      </c>
      <c r="C59" s="296">
        <v>7262</v>
      </c>
      <c r="D59" s="297">
        <f t="shared" si="0"/>
        <v>9440.6</v>
      </c>
      <c r="E59" s="296">
        <v>7262</v>
      </c>
      <c r="F59" s="297">
        <f t="shared" si="1"/>
        <v>9440.6</v>
      </c>
      <c r="G59" s="292"/>
      <c r="H59" s="29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>
      <c r="A60" s="294" t="s">
        <v>348</v>
      </c>
      <c r="B60" s="295" t="s">
        <v>153</v>
      </c>
      <c r="C60" s="296">
        <v>2986</v>
      </c>
      <c r="D60" s="297">
        <f t="shared" si="0"/>
        <v>3881.8</v>
      </c>
      <c r="E60" s="296">
        <v>3225</v>
      </c>
      <c r="F60" s="297">
        <f t="shared" si="1"/>
        <v>4192.5</v>
      </c>
      <c r="G60" s="292"/>
      <c r="H60" s="293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.75">
      <c r="A61" s="294" t="s">
        <v>198</v>
      </c>
      <c r="B61" s="295" t="s">
        <v>351</v>
      </c>
      <c r="C61" s="296">
        <v>3577</v>
      </c>
      <c r="D61" s="297">
        <f t="shared" si="0"/>
        <v>4650.1</v>
      </c>
      <c r="E61" s="296">
        <v>3857</v>
      </c>
      <c r="F61" s="297">
        <f t="shared" si="1"/>
        <v>5014.1</v>
      </c>
      <c r="G61" s="292"/>
      <c r="H61" s="29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>
      <c r="A62" s="294" t="s">
        <v>349</v>
      </c>
      <c r="B62" s="295" t="s">
        <v>352</v>
      </c>
      <c r="C62" s="296">
        <v>4916</v>
      </c>
      <c r="D62" s="297">
        <f t="shared" si="0"/>
        <v>6390.8</v>
      </c>
      <c r="E62" s="296">
        <v>5196</v>
      </c>
      <c r="F62" s="297">
        <f t="shared" si="1"/>
        <v>6754.8</v>
      </c>
      <c r="G62" s="292"/>
      <c r="H62" s="293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294" t="s">
        <v>349</v>
      </c>
      <c r="B63" s="295" t="s">
        <v>353</v>
      </c>
      <c r="C63" s="296">
        <v>4294</v>
      </c>
      <c r="D63" s="297">
        <f t="shared" si="0"/>
        <v>5582.2</v>
      </c>
      <c r="E63" s="296">
        <v>4606</v>
      </c>
      <c r="F63" s="297">
        <f t="shared" si="1"/>
        <v>5987.8</v>
      </c>
      <c r="G63" s="292"/>
      <c r="H63" s="29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294" t="s">
        <v>349</v>
      </c>
      <c r="B64" s="295" t="s">
        <v>354</v>
      </c>
      <c r="C64" s="296">
        <v>4753</v>
      </c>
      <c r="D64" s="297">
        <f t="shared" si="0"/>
        <v>6178.900000000001</v>
      </c>
      <c r="E64" s="296">
        <v>5033</v>
      </c>
      <c r="F64" s="297">
        <f t="shared" si="1"/>
        <v>6542.900000000001</v>
      </c>
      <c r="G64" s="292"/>
      <c r="H64" s="29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294" t="s">
        <v>198</v>
      </c>
      <c r="B65" s="295" t="s">
        <v>355</v>
      </c>
      <c r="C65" s="296">
        <v>4168</v>
      </c>
      <c r="D65" s="297">
        <f t="shared" si="0"/>
        <v>5418.400000000001</v>
      </c>
      <c r="E65" s="296">
        <v>4489</v>
      </c>
      <c r="F65" s="297">
        <f t="shared" si="1"/>
        <v>5835.7</v>
      </c>
      <c r="G65" s="292"/>
      <c r="H65" s="293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>
      <c r="A66" s="294" t="s">
        <v>349</v>
      </c>
      <c r="B66" s="295" t="s">
        <v>356</v>
      </c>
      <c r="C66" s="296">
        <v>3703</v>
      </c>
      <c r="D66" s="297">
        <f t="shared" si="0"/>
        <v>4813.900000000001</v>
      </c>
      <c r="E66" s="296">
        <v>3974</v>
      </c>
      <c r="F66" s="297">
        <f t="shared" si="1"/>
        <v>5166.2</v>
      </c>
      <c r="G66" s="292"/>
      <c r="H66" s="293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>
      <c r="A67" s="294" t="s">
        <v>349</v>
      </c>
      <c r="B67" s="295" t="s">
        <v>357</v>
      </c>
      <c r="C67" s="296">
        <v>4879</v>
      </c>
      <c r="D67" s="297">
        <f t="shared" si="0"/>
        <v>6342.7</v>
      </c>
      <c r="E67" s="296">
        <v>5150</v>
      </c>
      <c r="F67" s="297">
        <f t="shared" si="1"/>
        <v>6695</v>
      </c>
      <c r="G67" s="292"/>
      <c r="H67" s="293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>
      <c r="A68" s="294" t="s">
        <v>349</v>
      </c>
      <c r="B68" s="295" t="s">
        <v>358</v>
      </c>
      <c r="C68" s="296">
        <v>4294</v>
      </c>
      <c r="D68" s="297">
        <f t="shared" si="0"/>
        <v>5582.2</v>
      </c>
      <c r="E68" s="296">
        <v>4606</v>
      </c>
      <c r="F68" s="297">
        <f t="shared" si="1"/>
        <v>5987.8</v>
      </c>
      <c r="G68" s="292"/>
      <c r="H68" s="293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.75">
      <c r="A69" s="294" t="s">
        <v>349</v>
      </c>
      <c r="B69" s="295" t="s">
        <v>359</v>
      </c>
      <c r="C69" s="296">
        <v>4040</v>
      </c>
      <c r="D69" s="297">
        <f t="shared" si="0"/>
        <v>5252</v>
      </c>
      <c r="E69" s="296">
        <v>4344</v>
      </c>
      <c r="F69" s="297">
        <f t="shared" si="1"/>
        <v>5647.2</v>
      </c>
      <c r="G69" s="292"/>
      <c r="H69" s="293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.75">
      <c r="A70" s="294" t="s">
        <v>360</v>
      </c>
      <c r="B70" s="295" t="s">
        <v>139</v>
      </c>
      <c r="C70" s="296">
        <v>3173</v>
      </c>
      <c r="D70" s="297">
        <f t="shared" si="0"/>
        <v>4124.900000000001</v>
      </c>
      <c r="E70" s="296">
        <v>3541</v>
      </c>
      <c r="F70" s="297">
        <f t="shared" si="1"/>
        <v>4603.3</v>
      </c>
      <c r="G70" s="292"/>
      <c r="H70" s="293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294" t="s">
        <v>348</v>
      </c>
      <c r="B71" s="295" t="s">
        <v>145</v>
      </c>
      <c r="C71" s="296">
        <v>2210</v>
      </c>
      <c r="D71" s="297">
        <f t="shared" si="0"/>
        <v>2873</v>
      </c>
      <c r="E71" s="296">
        <v>2457</v>
      </c>
      <c r="F71" s="297">
        <f t="shared" si="1"/>
        <v>3194.1</v>
      </c>
      <c r="G71" s="292"/>
      <c r="H71" s="293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.75">
      <c r="A72" s="294" t="s">
        <v>349</v>
      </c>
      <c r="B72" s="295" t="s">
        <v>218</v>
      </c>
      <c r="C72" s="296">
        <v>3392</v>
      </c>
      <c r="D72" s="297">
        <f t="shared" si="0"/>
        <v>4409.6</v>
      </c>
      <c r="E72" s="296">
        <v>3721</v>
      </c>
      <c r="F72" s="297">
        <f t="shared" si="1"/>
        <v>4837.3</v>
      </c>
      <c r="G72" s="292"/>
      <c r="H72" s="293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.75">
      <c r="A73" s="294" t="s">
        <v>349</v>
      </c>
      <c r="B73" s="295" t="s">
        <v>219</v>
      </c>
      <c r="C73" s="296">
        <v>4562</v>
      </c>
      <c r="D73" s="297">
        <f t="shared" si="0"/>
        <v>5930.6</v>
      </c>
      <c r="E73" s="296">
        <v>4809</v>
      </c>
      <c r="F73" s="297">
        <f t="shared" si="1"/>
        <v>6251.7</v>
      </c>
      <c r="G73" s="292"/>
      <c r="H73" s="29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75">
      <c r="A74" s="294" t="s">
        <v>349</v>
      </c>
      <c r="B74" s="295" t="s">
        <v>220</v>
      </c>
      <c r="C74" s="296">
        <v>3644</v>
      </c>
      <c r="D74" s="297">
        <f t="shared" si="0"/>
        <v>4737.2</v>
      </c>
      <c r="E74" s="296">
        <v>3955</v>
      </c>
      <c r="F74" s="297">
        <f t="shared" si="1"/>
        <v>5141.5</v>
      </c>
      <c r="G74" s="292"/>
      <c r="H74" s="293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>
      <c r="A75" s="294" t="s">
        <v>349</v>
      </c>
      <c r="B75" s="295" t="s">
        <v>221</v>
      </c>
      <c r="C75" s="296">
        <v>4888</v>
      </c>
      <c r="D75" s="297">
        <f t="shared" si="0"/>
        <v>6354.400000000001</v>
      </c>
      <c r="E75" s="296">
        <v>5135</v>
      </c>
      <c r="F75" s="297">
        <f t="shared" si="1"/>
        <v>6675.5</v>
      </c>
      <c r="G75" s="292"/>
      <c r="H75" s="293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>
      <c r="A76" s="294" t="s">
        <v>348</v>
      </c>
      <c r="B76" s="295" t="s">
        <v>151</v>
      </c>
      <c r="C76" s="296">
        <v>1912</v>
      </c>
      <c r="D76" s="297">
        <f t="shared" si="0"/>
        <v>2485.6</v>
      </c>
      <c r="E76" s="296">
        <v>2045</v>
      </c>
      <c r="F76" s="297">
        <f t="shared" si="1"/>
        <v>2658.5</v>
      </c>
      <c r="G76" s="292"/>
      <c r="H76" s="293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>
      <c r="A77" s="294" t="s">
        <v>198</v>
      </c>
      <c r="B77" s="295" t="s">
        <v>361</v>
      </c>
      <c r="C77" s="296">
        <v>2503</v>
      </c>
      <c r="D77" s="297">
        <f t="shared" si="0"/>
        <v>3253.9</v>
      </c>
      <c r="E77" s="296">
        <v>2677</v>
      </c>
      <c r="F77" s="297">
        <f t="shared" si="1"/>
        <v>3480.1</v>
      </c>
      <c r="G77" s="292"/>
      <c r="H77" s="293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>
      <c r="A78" s="294" t="s">
        <v>349</v>
      </c>
      <c r="B78" s="295" t="s">
        <v>362</v>
      </c>
      <c r="C78" s="296">
        <v>3088</v>
      </c>
      <c r="D78" s="297">
        <f t="shared" si="0"/>
        <v>4014.4</v>
      </c>
      <c r="E78" s="296">
        <v>3221</v>
      </c>
      <c r="F78" s="297">
        <f t="shared" si="1"/>
        <v>4187.3</v>
      </c>
      <c r="G78" s="292"/>
      <c r="H78" s="293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>
      <c r="A79" s="294" t="s">
        <v>349</v>
      </c>
      <c r="B79" s="295" t="s">
        <v>363</v>
      </c>
      <c r="C79" s="296">
        <v>2629</v>
      </c>
      <c r="D79" s="297">
        <f t="shared" si="0"/>
        <v>3417.7000000000003</v>
      </c>
      <c r="E79" s="296">
        <v>2794</v>
      </c>
      <c r="F79" s="297">
        <f t="shared" si="1"/>
        <v>3632.2000000000003</v>
      </c>
      <c r="G79" s="292"/>
      <c r="H79" s="293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>
      <c r="A80" s="294" t="s">
        <v>349</v>
      </c>
      <c r="B80" s="295" t="s">
        <v>364</v>
      </c>
      <c r="C80" s="296">
        <v>3251</v>
      </c>
      <c r="D80" s="297">
        <f t="shared" si="0"/>
        <v>4226.3</v>
      </c>
      <c r="E80" s="296">
        <v>3384</v>
      </c>
      <c r="F80" s="297">
        <f t="shared" si="1"/>
        <v>4399.2</v>
      </c>
      <c r="G80" s="292"/>
      <c r="H80" s="293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>
      <c r="A81" s="294" t="s">
        <v>360</v>
      </c>
      <c r="B81" s="295" t="s">
        <v>137</v>
      </c>
      <c r="C81" s="296">
        <v>2279</v>
      </c>
      <c r="D81" s="297">
        <f t="shared" si="0"/>
        <v>2962.7000000000003</v>
      </c>
      <c r="E81" s="296">
        <v>2513</v>
      </c>
      <c r="F81" s="297">
        <f t="shared" si="1"/>
        <v>3266.9</v>
      </c>
      <c r="G81" s="292"/>
      <c r="H81" s="29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.75">
      <c r="A82" s="294" t="s">
        <v>348</v>
      </c>
      <c r="B82" s="295" t="s">
        <v>142</v>
      </c>
      <c r="C82" s="296">
        <v>1750</v>
      </c>
      <c r="D82" s="297">
        <f t="shared" si="0"/>
        <v>2275</v>
      </c>
      <c r="E82" s="296">
        <v>1873</v>
      </c>
      <c r="F82" s="297">
        <f t="shared" si="1"/>
        <v>2434.9</v>
      </c>
      <c r="G82" s="292"/>
      <c r="H82" s="293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>
      <c r="A83" s="294" t="s">
        <v>349</v>
      </c>
      <c r="B83" s="295" t="s">
        <v>222</v>
      </c>
      <c r="C83" s="296">
        <v>2932</v>
      </c>
      <c r="D83" s="297">
        <f t="shared" si="0"/>
        <v>3811.6</v>
      </c>
      <c r="E83" s="296">
        <v>3137</v>
      </c>
      <c r="F83" s="297">
        <f t="shared" si="1"/>
        <v>4078.1000000000004</v>
      </c>
      <c r="G83" s="292"/>
      <c r="H83" s="29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>
      <c r="A84" s="294" t="s">
        <v>349</v>
      </c>
      <c r="B84" s="295" t="s">
        <v>223</v>
      </c>
      <c r="C84" s="296">
        <v>4102</v>
      </c>
      <c r="D84" s="297">
        <f t="shared" si="0"/>
        <v>5332.6</v>
      </c>
      <c r="E84" s="296">
        <v>4225</v>
      </c>
      <c r="F84" s="297">
        <f t="shared" si="1"/>
        <v>5492.5</v>
      </c>
      <c r="G84" s="292"/>
      <c r="H84" s="293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.75">
      <c r="A85" s="294" t="s">
        <v>194</v>
      </c>
      <c r="B85" s="295" t="s">
        <v>149</v>
      </c>
      <c r="C85" s="296">
        <v>1487</v>
      </c>
      <c r="D85" s="297">
        <f t="shared" si="0"/>
        <v>1933.1000000000001</v>
      </c>
      <c r="E85" s="296">
        <v>1581</v>
      </c>
      <c r="F85" s="297">
        <f t="shared" si="1"/>
        <v>2055.3</v>
      </c>
      <c r="G85" s="292"/>
      <c r="H85" s="293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>
      <c r="A86" s="294" t="s">
        <v>349</v>
      </c>
      <c r="B86" s="295" t="s">
        <v>365</v>
      </c>
      <c r="C86" s="296">
        <v>2078</v>
      </c>
      <c r="D86" s="297">
        <f t="shared" si="0"/>
        <v>2701.4</v>
      </c>
      <c r="E86" s="296">
        <v>2213</v>
      </c>
      <c r="F86" s="297">
        <f t="shared" si="1"/>
        <v>2876.9</v>
      </c>
      <c r="G86" s="292"/>
      <c r="H86" s="29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8" s="304" customFormat="1" ht="15.75">
      <c r="A87" s="294" t="s">
        <v>349</v>
      </c>
      <c r="B87" s="295" t="s">
        <v>366</v>
      </c>
      <c r="C87" s="296">
        <v>2663</v>
      </c>
      <c r="D87" s="300">
        <f t="shared" si="0"/>
        <v>3461.9</v>
      </c>
      <c r="E87" s="296">
        <v>2757</v>
      </c>
      <c r="F87" s="300">
        <f t="shared" si="1"/>
        <v>3584.1</v>
      </c>
      <c r="G87" s="302"/>
      <c r="H87" s="303"/>
    </row>
    <row r="88" spans="1:256" ht="15.75">
      <c r="A88" s="294" t="s">
        <v>360</v>
      </c>
      <c r="B88" s="295" t="s">
        <v>134</v>
      </c>
      <c r="C88" s="296">
        <v>1611</v>
      </c>
      <c r="D88" s="297">
        <f t="shared" si="0"/>
        <v>2094.3</v>
      </c>
      <c r="E88" s="296">
        <v>1763</v>
      </c>
      <c r="F88" s="297">
        <f t="shared" si="1"/>
        <v>2291.9</v>
      </c>
      <c r="G88" s="292"/>
      <c r="H88" s="29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>
      <c r="A89" s="305" t="s">
        <v>62</v>
      </c>
      <c r="B89" s="295" t="s">
        <v>259</v>
      </c>
      <c r="C89" s="296">
        <v>3367</v>
      </c>
      <c r="D89" s="297">
        <f t="shared" si="0"/>
        <v>4377.1</v>
      </c>
      <c r="E89" s="296">
        <v>4263</v>
      </c>
      <c r="F89" s="297">
        <f t="shared" si="1"/>
        <v>5541.900000000001</v>
      </c>
      <c r="G89" s="292"/>
      <c r="H89" s="293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>
      <c r="A90" s="294" t="s">
        <v>367</v>
      </c>
      <c r="B90" s="295" t="s">
        <v>251</v>
      </c>
      <c r="C90" s="296">
        <v>3699</v>
      </c>
      <c r="D90" s="297">
        <f t="shared" si="0"/>
        <v>4808.7</v>
      </c>
      <c r="E90" s="296">
        <v>4132</v>
      </c>
      <c r="F90" s="297">
        <f t="shared" si="1"/>
        <v>5371.6</v>
      </c>
      <c r="G90" s="292"/>
      <c r="H90" s="29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>
      <c r="A91" s="294" t="s">
        <v>368</v>
      </c>
      <c r="B91" s="295" t="s">
        <v>248</v>
      </c>
      <c r="C91" s="296">
        <v>3722</v>
      </c>
      <c r="D91" s="297">
        <f t="shared" si="0"/>
        <v>4838.6</v>
      </c>
      <c r="E91" s="296">
        <v>3900</v>
      </c>
      <c r="F91" s="297">
        <f t="shared" si="1"/>
        <v>5070</v>
      </c>
      <c r="G91" s="292"/>
      <c r="H91" s="293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>
      <c r="A92" s="294" t="s">
        <v>369</v>
      </c>
      <c r="B92" s="295" t="s">
        <v>260</v>
      </c>
      <c r="C92" s="296">
        <v>2494</v>
      </c>
      <c r="D92" s="297">
        <f t="shared" si="0"/>
        <v>3242.2000000000003</v>
      </c>
      <c r="E92" s="296">
        <v>2679</v>
      </c>
      <c r="F92" s="297">
        <f t="shared" si="1"/>
        <v>3482.7000000000003</v>
      </c>
      <c r="G92" s="292"/>
      <c r="H92" s="293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>
      <c r="A93" s="294" t="s">
        <v>370</v>
      </c>
      <c r="B93" s="295" t="s">
        <v>269</v>
      </c>
      <c r="C93" s="296">
        <v>2837</v>
      </c>
      <c r="D93" s="297">
        <f t="shared" si="0"/>
        <v>3688.1</v>
      </c>
      <c r="E93" s="296">
        <v>2987</v>
      </c>
      <c r="F93" s="297">
        <f t="shared" si="1"/>
        <v>3883.1</v>
      </c>
      <c r="G93" s="292"/>
      <c r="H93" s="2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>
      <c r="A94" s="294" t="s">
        <v>371</v>
      </c>
      <c r="B94" s="295" t="s">
        <v>272</v>
      </c>
      <c r="C94" s="296">
        <v>3710</v>
      </c>
      <c r="D94" s="297">
        <f t="shared" si="0"/>
        <v>4823</v>
      </c>
      <c r="E94" s="296">
        <v>4054</v>
      </c>
      <c r="F94" s="297">
        <f t="shared" si="1"/>
        <v>5270.2</v>
      </c>
      <c r="G94" s="292"/>
      <c r="H94" s="293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>
      <c r="A95" s="294" t="s">
        <v>372</v>
      </c>
      <c r="B95" s="295" t="s">
        <v>270</v>
      </c>
      <c r="C95" s="296">
        <v>1163</v>
      </c>
      <c r="D95" s="297">
        <f t="shared" si="0"/>
        <v>1511.9</v>
      </c>
      <c r="E95" s="296">
        <v>1213</v>
      </c>
      <c r="F95" s="297">
        <f t="shared" si="1"/>
        <v>1576.9</v>
      </c>
      <c r="G95" s="292"/>
      <c r="H95" s="293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>
      <c r="A96" s="294" t="s">
        <v>373</v>
      </c>
      <c r="B96" s="295" t="s">
        <v>274</v>
      </c>
      <c r="C96" s="296">
        <v>1054</v>
      </c>
      <c r="D96" s="297">
        <f t="shared" si="0"/>
        <v>1370.2</v>
      </c>
      <c r="E96" s="296">
        <v>1119</v>
      </c>
      <c r="F96" s="297">
        <f t="shared" si="1"/>
        <v>1454.7</v>
      </c>
      <c r="G96" s="292"/>
      <c r="H96" s="293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>
      <c r="A97" s="294" t="s">
        <v>373</v>
      </c>
      <c r="B97" s="295" t="s">
        <v>374</v>
      </c>
      <c r="C97" s="296">
        <v>717</v>
      </c>
      <c r="D97" s="297">
        <f t="shared" si="0"/>
        <v>932.1</v>
      </c>
      <c r="E97" s="296">
        <v>749</v>
      </c>
      <c r="F97" s="297">
        <f t="shared" si="1"/>
        <v>973.7</v>
      </c>
      <c r="G97" s="292"/>
      <c r="H97" s="293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>
      <c r="A98" s="294" t="s">
        <v>373</v>
      </c>
      <c r="B98" s="295" t="s">
        <v>375</v>
      </c>
      <c r="C98" s="296">
        <v>591</v>
      </c>
      <c r="D98" s="297">
        <f t="shared" si="0"/>
        <v>768.3000000000001</v>
      </c>
      <c r="E98" s="296">
        <v>632</v>
      </c>
      <c r="F98" s="297">
        <f t="shared" si="1"/>
        <v>821.6</v>
      </c>
      <c r="G98" s="292"/>
      <c r="H98" s="293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>
      <c r="A99" s="294" t="s">
        <v>376</v>
      </c>
      <c r="B99" s="301" t="s">
        <v>167</v>
      </c>
      <c r="C99" s="296">
        <v>977</v>
      </c>
      <c r="D99" s="297">
        <f t="shared" si="0"/>
        <v>1270.1000000000001</v>
      </c>
      <c r="E99" s="296">
        <v>977</v>
      </c>
      <c r="F99" s="297">
        <f t="shared" si="1"/>
        <v>1270.1000000000001</v>
      </c>
      <c r="G99" s="292"/>
      <c r="H99" s="293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>
      <c r="A100" s="294" t="s">
        <v>376</v>
      </c>
      <c r="B100" s="301" t="s">
        <v>164</v>
      </c>
      <c r="C100" s="296">
        <v>814</v>
      </c>
      <c r="D100" s="297">
        <f t="shared" si="0"/>
        <v>1058.2</v>
      </c>
      <c r="E100" s="296">
        <v>814</v>
      </c>
      <c r="F100" s="297">
        <f t="shared" si="1"/>
        <v>1058.2</v>
      </c>
      <c r="G100" s="292"/>
      <c r="H100" s="293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>
      <c r="A101" s="298" t="s">
        <v>377</v>
      </c>
      <c r="B101" s="306" t="s">
        <v>169</v>
      </c>
      <c r="C101" s="296">
        <v>362</v>
      </c>
      <c r="D101" s="297">
        <f t="shared" si="0"/>
        <v>470.6</v>
      </c>
      <c r="E101" s="296">
        <v>362</v>
      </c>
      <c r="F101" s="297">
        <f t="shared" si="1"/>
        <v>470.6</v>
      </c>
      <c r="G101" s="292"/>
      <c r="H101" s="293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.75">
      <c r="A102" s="294" t="s">
        <v>378</v>
      </c>
      <c r="B102" s="295" t="s">
        <v>261</v>
      </c>
      <c r="C102" s="296">
        <v>873</v>
      </c>
      <c r="D102" s="297">
        <f t="shared" si="0"/>
        <v>1134.9</v>
      </c>
      <c r="E102" s="296">
        <v>924</v>
      </c>
      <c r="F102" s="297">
        <f t="shared" si="1"/>
        <v>1201.2</v>
      </c>
      <c r="G102" s="292"/>
      <c r="H102" s="293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.75">
      <c r="A103" s="294" t="s">
        <v>379</v>
      </c>
      <c r="B103" s="295" t="s">
        <v>252</v>
      </c>
      <c r="C103" s="296">
        <v>541</v>
      </c>
      <c r="D103" s="297">
        <f t="shared" si="0"/>
        <v>703.3000000000001</v>
      </c>
      <c r="E103" s="296">
        <v>616</v>
      </c>
      <c r="F103" s="297">
        <f t="shared" si="1"/>
        <v>800.8000000000001</v>
      </c>
      <c r="G103" s="292"/>
      <c r="H103" s="29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>
      <c r="A104" s="294" t="s">
        <v>380</v>
      </c>
      <c r="B104" s="295" t="s">
        <v>254</v>
      </c>
      <c r="C104" s="296">
        <v>619</v>
      </c>
      <c r="D104" s="297">
        <f t="shared" si="0"/>
        <v>804.7</v>
      </c>
      <c r="E104" s="296">
        <v>693</v>
      </c>
      <c r="F104" s="297">
        <f t="shared" si="1"/>
        <v>900.9</v>
      </c>
      <c r="G104" s="292"/>
      <c r="H104" s="293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>
      <c r="A105" s="294" t="s">
        <v>381</v>
      </c>
      <c r="B105" s="295" t="s">
        <v>249</v>
      </c>
      <c r="C105" s="296">
        <v>487</v>
      </c>
      <c r="D105" s="297">
        <f t="shared" si="0"/>
        <v>633.1</v>
      </c>
      <c r="E105" s="296">
        <v>539</v>
      </c>
      <c r="F105" s="297">
        <f t="shared" si="1"/>
        <v>700.7</v>
      </c>
      <c r="G105" s="292"/>
      <c r="H105" s="293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.75">
      <c r="A106" s="294" t="s">
        <v>382</v>
      </c>
      <c r="B106" s="295" t="s">
        <v>264</v>
      </c>
      <c r="C106" s="296">
        <v>660</v>
      </c>
      <c r="D106" s="297">
        <f t="shared" si="0"/>
        <v>858</v>
      </c>
      <c r="E106" s="296">
        <v>660</v>
      </c>
      <c r="F106" s="297">
        <f t="shared" si="1"/>
        <v>858</v>
      </c>
      <c r="G106" s="292"/>
      <c r="H106" s="293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6.5">
      <c r="A107" s="307" t="s">
        <v>276</v>
      </c>
      <c r="B107" s="308" t="s">
        <v>383</v>
      </c>
      <c r="C107" s="296">
        <v>535</v>
      </c>
      <c r="D107" s="297">
        <f t="shared" si="0"/>
        <v>695.5</v>
      </c>
      <c r="E107" s="296">
        <v>535</v>
      </c>
      <c r="F107" s="297">
        <f t="shared" si="1"/>
        <v>695.5</v>
      </c>
      <c r="G107" s="292"/>
      <c r="H107" s="293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6.5">
      <c r="A108" s="309" t="s">
        <v>384</v>
      </c>
      <c r="B108" s="310" t="s">
        <v>385</v>
      </c>
      <c r="C108" s="311">
        <v>533</v>
      </c>
      <c r="D108" s="312">
        <f t="shared" si="0"/>
        <v>692.9</v>
      </c>
      <c r="E108" s="311">
        <v>533</v>
      </c>
      <c r="F108" s="312">
        <f t="shared" si="1"/>
        <v>692.9</v>
      </c>
      <c r="G108" s="292"/>
      <c r="H108" s="293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</sheetData>
  <sheetProtection selectLockedCells="1" selectUnlockedCells="1"/>
  <autoFilter ref="A3:H108"/>
  <mergeCells count="1">
    <mergeCell ref="A1:H1"/>
  </mergeCells>
  <conditionalFormatting sqref="F4 C4">
    <cfRule type="expression" priority="1" dxfId="0" stopIfTrue="1">
      <formula>AND(COUNTIF($F$4:$F$4,C4)+COUNTIF($C$4:$C$4,C4)&gt;1,NOT(ISBLANK(C4)))</formula>
    </cfRule>
  </conditionalFormatting>
  <conditionalFormatting sqref="C4:F108">
    <cfRule type="expression" priority="2" dxfId="1" stopIfTrue="1">
      <formula>"СЧЁТЕСЛИ($A:$A;A2)&gt;1"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/>
  <cp:lastPrinted>2016-10-21T11:55:00Z</cp:lastPrinted>
  <dcterms:created xsi:type="dcterms:W3CDTF">2004-11-16T20:47:21Z</dcterms:created>
  <dcterms:modified xsi:type="dcterms:W3CDTF">2019-08-15T09:28:06Z</dcterms:modified>
  <cp:category/>
  <cp:version/>
  <cp:contentType/>
  <cp:contentStatus/>
  <cp:revision>5</cp:revision>
</cp:coreProperties>
</file>